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I:\重要\営業時間変更R6.8\"/>
    </mc:Choice>
  </mc:AlternateContent>
  <xr:revisionPtr revIDLastSave="0" documentId="13_ncr:1_{1A464F92-8D06-4787-BBA9-28700456C239}" xr6:coauthVersionLast="47" xr6:coauthVersionMax="47" xr10:uidLastSave="{00000000-0000-0000-0000-000000000000}"/>
  <bookViews>
    <workbookView xWindow="-120" yWindow="-120" windowWidth="29040" windowHeight="15720" tabRatio="960" firstSheet="1" activeTab="1" xr2:uid="{00000000-000D-0000-FFFF-FFFF00000000}"/>
  </bookViews>
  <sheets>
    <sheet name="Ｈ27料金表(小規模)" sheetId="3" state="hidden" r:id="rId1"/>
    <sheet name="202406料金表(通常規模）" sheetId="2" r:id="rId2"/>
    <sheet name="202406料金表(大規模Ⅰ)" sheetId="9" r:id="rId3"/>
    <sheet name="202406料金表(大規模Ⅱ)" sheetId="10" r:id="rId4"/>
  </sheets>
  <definedNames>
    <definedName name="_xlnm._FilterDatabase" localSheetId="2" hidden="1">'202406料金表(大規模Ⅰ)'!$A$59:$AH$59</definedName>
    <definedName name="_xlnm._FilterDatabase" localSheetId="3" hidden="1">'202406料金表(大規模Ⅱ)'!$A$59:$AH$59</definedName>
    <definedName name="_xlnm._FilterDatabase" localSheetId="1" hidden="1">'202406料金表(通常規模）'!$A$55:$AH$55</definedName>
    <definedName name="_xlnm._FilterDatabase" localSheetId="0" hidden="1">'Ｈ27料金表(小規模)'!$P$1:$S$1</definedName>
    <definedName name="_xlnm.Print_Area" localSheetId="2">'202406料金表(大規模Ⅰ)'!$A$1:$X$95</definedName>
    <definedName name="_xlnm.Print_Area" localSheetId="3">'202406料金表(大規模Ⅱ)'!$A$1:$X$95</definedName>
    <definedName name="_xlnm.Print_Area" localSheetId="1">'202406料金表(通常規模）'!$A$1:$X$66</definedName>
    <definedName name="_xlnm.Print_Area" localSheetId="0">'Ｈ27料金表(小規模)'!$A$1:$U$108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7" i="10" l="1"/>
  <c r="Z87" i="10" s="1"/>
  <c r="AC87" i="10" s="1"/>
  <c r="O86" i="10"/>
  <c r="AA86" i="10" s="1"/>
  <c r="O85" i="10"/>
  <c r="Z85" i="10" s="1"/>
  <c r="O84" i="10"/>
  <c r="T84" i="10" s="1"/>
  <c r="O83" i="10"/>
  <c r="AB83" i="10" s="1"/>
  <c r="O82" i="10"/>
  <c r="Z82" i="10" s="1"/>
  <c r="AC82" i="10" s="1"/>
  <c r="O81" i="10"/>
  <c r="V81" i="10" s="1"/>
  <c r="O80" i="10"/>
  <c r="O79" i="10"/>
  <c r="Z79" i="10" s="1"/>
  <c r="O78" i="10"/>
  <c r="Z78" i="10" s="1"/>
  <c r="O77" i="10"/>
  <c r="AB77" i="10" s="1"/>
  <c r="O76" i="10"/>
  <c r="Z76" i="10" s="1"/>
  <c r="O75" i="10"/>
  <c r="AB75" i="10" s="1"/>
  <c r="AE75" i="10" s="1"/>
  <c r="O74" i="10"/>
  <c r="Z74" i="10" s="1"/>
  <c r="AC74" i="10" s="1"/>
  <c r="O73" i="10"/>
  <c r="V73" i="10" s="1"/>
  <c r="O72" i="10"/>
  <c r="AA72" i="10" s="1"/>
  <c r="O71" i="10"/>
  <c r="O70" i="10"/>
  <c r="Z70" i="10" s="1"/>
  <c r="AC70" i="10" s="1"/>
  <c r="O69" i="10"/>
  <c r="V69" i="10" s="1"/>
  <c r="O68" i="10"/>
  <c r="O67" i="10"/>
  <c r="R67" i="10" s="1"/>
  <c r="O66" i="10"/>
  <c r="AB66" i="10" s="1"/>
  <c r="AE66" i="10" s="1"/>
  <c r="O65" i="10"/>
  <c r="O64" i="10"/>
  <c r="O63" i="10"/>
  <c r="R63" i="10" s="1"/>
  <c r="O62" i="10"/>
  <c r="Z62" i="10" s="1"/>
  <c r="O61" i="10"/>
  <c r="AA61" i="10" s="1"/>
  <c r="O60" i="10"/>
  <c r="R60" i="10" s="1"/>
  <c r="L38" i="10"/>
  <c r="AB38" i="10" s="1"/>
  <c r="AE38" i="10" s="1"/>
  <c r="L37" i="10"/>
  <c r="AA37" i="10" s="1"/>
  <c r="L36" i="10"/>
  <c r="L35" i="10"/>
  <c r="Z35" i="10" s="1"/>
  <c r="AC35" i="10" s="1"/>
  <c r="L34" i="10"/>
  <c r="Z34" i="10" s="1"/>
  <c r="L33" i="10"/>
  <c r="Z33" i="10" s="1"/>
  <c r="L32" i="10"/>
  <c r="V32" i="10" s="1"/>
  <c r="L31" i="10"/>
  <c r="Z31" i="10" s="1"/>
  <c r="L30" i="10"/>
  <c r="AB30" i="10" s="1"/>
  <c r="L29" i="10"/>
  <c r="AA29" i="10" s="1"/>
  <c r="L28" i="10"/>
  <c r="L27" i="10"/>
  <c r="L26" i="10"/>
  <c r="S26" i="10" s="1"/>
  <c r="L25" i="10"/>
  <c r="Z25" i="10" s="1"/>
  <c r="AC25" i="10" s="1"/>
  <c r="L24" i="10"/>
  <c r="AB24" i="10" s="1"/>
  <c r="L23" i="10"/>
  <c r="V23" i="10" s="1"/>
  <c r="L22" i="10"/>
  <c r="L21" i="10"/>
  <c r="Z21" i="10" s="1"/>
  <c r="L20" i="10"/>
  <c r="L19" i="10"/>
  <c r="L18" i="10"/>
  <c r="P18" i="10" s="1"/>
  <c r="L17" i="10"/>
  <c r="Z17" i="10" s="1"/>
  <c r="L16" i="10"/>
  <c r="AB16" i="10" s="1"/>
  <c r="L15" i="10"/>
  <c r="Z15" i="10" s="1"/>
  <c r="L14" i="10"/>
  <c r="L13" i="10"/>
  <c r="AB13" i="10" s="1"/>
  <c r="AE13" i="10" s="1"/>
  <c r="L12" i="10"/>
  <c r="V12" i="10" s="1"/>
  <c r="L11" i="10"/>
  <c r="Z11" i="10" s="1"/>
  <c r="AC11" i="10" s="1"/>
  <c r="L10" i="10"/>
  <c r="S10" i="10" s="1"/>
  <c r="L9" i="10"/>
  <c r="O87" i="9"/>
  <c r="O86" i="9"/>
  <c r="AA86" i="9" s="1"/>
  <c r="O85" i="9"/>
  <c r="AB85" i="9" s="1"/>
  <c r="O84" i="9"/>
  <c r="V84" i="9" s="1"/>
  <c r="O83" i="9"/>
  <c r="V83" i="9" s="1"/>
  <c r="O82" i="9"/>
  <c r="AB82" i="9" s="1"/>
  <c r="AE82" i="9" s="1"/>
  <c r="O81" i="9"/>
  <c r="R81" i="9" s="1"/>
  <c r="O80" i="9"/>
  <c r="O79" i="9"/>
  <c r="AA79" i="9" s="1"/>
  <c r="O78" i="9"/>
  <c r="AB78" i="9" s="1"/>
  <c r="O77" i="9"/>
  <c r="V77" i="9" s="1"/>
  <c r="O76" i="9"/>
  <c r="AA76" i="9" s="1"/>
  <c r="O75" i="9"/>
  <c r="V75" i="9" s="1"/>
  <c r="O74" i="9"/>
  <c r="R74" i="9" s="1"/>
  <c r="O73" i="9"/>
  <c r="AA73" i="9" s="1"/>
  <c r="O72" i="9"/>
  <c r="O71" i="9"/>
  <c r="AA71" i="9" s="1"/>
  <c r="O70" i="9"/>
  <c r="AB70" i="9" s="1"/>
  <c r="O69" i="9"/>
  <c r="V69" i="9" s="1"/>
  <c r="O68" i="9"/>
  <c r="O67" i="9"/>
  <c r="AA67" i="9" s="1"/>
  <c r="O66" i="9"/>
  <c r="AB66" i="9" s="1"/>
  <c r="AE66" i="9" s="1"/>
  <c r="O65" i="9"/>
  <c r="AB65" i="9" s="1"/>
  <c r="AE65" i="9" s="1"/>
  <c r="O64" i="9"/>
  <c r="O63" i="9"/>
  <c r="AA63" i="9" s="1"/>
  <c r="O62" i="9"/>
  <c r="AB62" i="9" s="1"/>
  <c r="O61" i="9"/>
  <c r="V61" i="9" s="1"/>
  <c r="O60" i="9"/>
  <c r="T60" i="9" s="1"/>
  <c r="L38" i="9"/>
  <c r="AA38" i="9" s="1"/>
  <c r="L37" i="9"/>
  <c r="AB37" i="9" s="1"/>
  <c r="AE37" i="9" s="1"/>
  <c r="L36" i="9"/>
  <c r="AB36" i="9" s="1"/>
  <c r="AE36" i="9" s="1"/>
  <c r="L35" i="9"/>
  <c r="L34" i="9"/>
  <c r="AA34" i="9" s="1"/>
  <c r="L33" i="9"/>
  <c r="AB33" i="9" s="1"/>
  <c r="L32" i="9"/>
  <c r="V32" i="9" s="1"/>
  <c r="L31" i="9"/>
  <c r="AA31" i="9" s="1"/>
  <c r="L30" i="9"/>
  <c r="V30" i="9" s="1"/>
  <c r="L29" i="9"/>
  <c r="AB29" i="9" s="1"/>
  <c r="AE29" i="9" s="1"/>
  <c r="L28" i="9"/>
  <c r="AA28" i="9" s="1"/>
  <c r="L27" i="9"/>
  <c r="L26" i="9"/>
  <c r="L25" i="9"/>
  <c r="AB25" i="9" s="1"/>
  <c r="L24" i="9"/>
  <c r="V24" i="9" s="1"/>
  <c r="L23" i="9"/>
  <c r="Z23" i="9" s="1"/>
  <c r="AC23" i="9" s="1"/>
  <c r="L22" i="9"/>
  <c r="AA22" i="9" s="1"/>
  <c r="L21" i="9"/>
  <c r="S21" i="9" s="1"/>
  <c r="L20" i="9"/>
  <c r="P20" i="9" s="1"/>
  <c r="L19" i="9"/>
  <c r="AB19" i="9" s="1"/>
  <c r="L18" i="9"/>
  <c r="AA18" i="9" s="1"/>
  <c r="L17" i="9"/>
  <c r="S17" i="9" s="1"/>
  <c r="L16" i="9"/>
  <c r="V16" i="9" s="1"/>
  <c r="L15" i="9"/>
  <c r="AA15" i="9" s="1"/>
  <c r="L14" i="9"/>
  <c r="AA14" i="9" s="1"/>
  <c r="L13" i="9"/>
  <c r="S13" i="9" s="1"/>
  <c r="L12" i="9"/>
  <c r="S12" i="9" s="1"/>
  <c r="L11" i="9"/>
  <c r="V11" i="9" s="1"/>
  <c r="L10" i="9"/>
  <c r="L9" i="9"/>
  <c r="Z9" i="9" s="1"/>
  <c r="AC9" i="9" s="1"/>
  <c r="R86" i="10" l="1"/>
  <c r="Z74" i="9"/>
  <c r="AC74" i="9" s="1"/>
  <c r="AF74" i="9" s="1"/>
  <c r="Z76" i="9"/>
  <c r="AC76" i="9" s="1"/>
  <c r="Z26" i="10"/>
  <c r="AA10" i="10"/>
  <c r="AD10" i="10" s="1"/>
  <c r="AG10" i="10" s="1"/>
  <c r="R79" i="10"/>
  <c r="Z13" i="10"/>
  <c r="AC13" i="10" s="1"/>
  <c r="AA13" i="10"/>
  <c r="AD13" i="10" s="1"/>
  <c r="T79" i="10"/>
  <c r="AA79" i="10"/>
  <c r="AD79" i="10" s="1"/>
  <c r="Z10" i="10"/>
  <c r="AC10" i="10" s="1"/>
  <c r="T63" i="10"/>
  <c r="AA63" i="10"/>
  <c r="AD63" i="10" s="1"/>
  <c r="V74" i="10"/>
  <c r="AB78" i="10"/>
  <c r="AE78" i="10" s="1"/>
  <c r="R82" i="10"/>
  <c r="AF82" i="10" s="1"/>
  <c r="V84" i="10"/>
  <c r="AC17" i="10"/>
  <c r="V29" i="10"/>
  <c r="T61" i="10"/>
  <c r="AA70" i="10"/>
  <c r="AD70" i="10" s="1"/>
  <c r="AA74" i="10"/>
  <c r="AD74" i="10" s="1"/>
  <c r="T82" i="10"/>
  <c r="AA84" i="10"/>
  <c r="AB84" i="10"/>
  <c r="AE84" i="10" s="1"/>
  <c r="AH84" i="10" s="1"/>
  <c r="S18" i="10"/>
  <c r="AB29" i="10"/>
  <c r="AE29" i="10" s="1"/>
  <c r="AB61" i="10"/>
  <c r="V66" i="10"/>
  <c r="AH66" i="10" s="1"/>
  <c r="AA82" i="10"/>
  <c r="R74" i="10"/>
  <c r="AF74" i="10" s="1"/>
  <c r="Z69" i="10"/>
  <c r="AC69" i="10" s="1"/>
  <c r="T78" i="10"/>
  <c r="AB17" i="10"/>
  <c r="AE17" i="10" s="1"/>
  <c r="Z29" i="10"/>
  <c r="AC29" i="10" s="1"/>
  <c r="AB74" i="10"/>
  <c r="AE74" i="10" s="1"/>
  <c r="V82" i="10"/>
  <c r="AA18" i="10"/>
  <c r="AD18" i="10" s="1"/>
  <c r="AB37" i="10"/>
  <c r="AE37" i="10" s="1"/>
  <c r="AB82" i="10"/>
  <c r="AE82" i="10" s="1"/>
  <c r="T74" i="10"/>
  <c r="T66" i="9"/>
  <c r="R73" i="9"/>
  <c r="T67" i="9"/>
  <c r="V73" i="9"/>
  <c r="Z28" i="9"/>
  <c r="AC28" i="9" s="1"/>
  <c r="T65" i="9"/>
  <c r="T70" i="9"/>
  <c r="Z73" i="9"/>
  <c r="AC73" i="9" s="1"/>
  <c r="AF73" i="9" s="1"/>
  <c r="T77" i="9"/>
  <c r="AA81" i="9"/>
  <c r="AD81" i="9" s="1"/>
  <c r="AA70" i="9"/>
  <c r="AD70" i="9" s="1"/>
  <c r="AA77" i="9"/>
  <c r="AD77" i="9" s="1"/>
  <c r="AB81" i="9"/>
  <c r="AE81" i="9" s="1"/>
  <c r="T61" i="9"/>
  <c r="AB74" i="9"/>
  <c r="AE74" i="9" s="1"/>
  <c r="T78" i="9"/>
  <c r="Z82" i="9"/>
  <c r="AC82" i="9" s="1"/>
  <c r="V81" i="9"/>
  <c r="AA84" i="9"/>
  <c r="AD84" i="9" s="1"/>
  <c r="AA69" i="9"/>
  <c r="AD69" i="9" s="1"/>
  <c r="AA69" i="10"/>
  <c r="AD69" i="10" s="1"/>
  <c r="AB69" i="10"/>
  <c r="AE69" i="10" s="1"/>
  <c r="AH69" i="10" s="1"/>
  <c r="T69" i="10"/>
  <c r="AB11" i="10"/>
  <c r="AE11" i="10" s="1"/>
  <c r="Z16" i="10"/>
  <c r="AC16" i="10" s="1"/>
  <c r="Z18" i="10"/>
  <c r="S24" i="10"/>
  <c r="R62" i="10"/>
  <c r="Z63" i="10"/>
  <c r="AC63" i="10" s="1"/>
  <c r="AF63" i="10" s="1"/>
  <c r="Z66" i="10"/>
  <c r="AC66" i="10" s="1"/>
  <c r="AB70" i="10"/>
  <c r="AE70" i="10" s="1"/>
  <c r="T73" i="10"/>
  <c r="T77" i="10"/>
  <c r="AA78" i="10"/>
  <c r="AD86" i="10"/>
  <c r="V24" i="10"/>
  <c r="T62" i="10"/>
  <c r="AA66" i="10"/>
  <c r="AD66" i="10" s="1"/>
  <c r="V77" i="10"/>
  <c r="Z24" i="10"/>
  <c r="AC24" i="10" s="1"/>
  <c r="S33" i="10"/>
  <c r="V37" i="10"/>
  <c r="V61" i="10"/>
  <c r="AA62" i="10"/>
  <c r="AD62" i="10" s="1"/>
  <c r="R71" i="10"/>
  <c r="R75" i="10"/>
  <c r="Z77" i="10"/>
  <c r="AC77" i="10" s="1"/>
  <c r="AC78" i="10"/>
  <c r="R85" i="10"/>
  <c r="T86" i="10"/>
  <c r="AA16" i="10"/>
  <c r="AD16" i="10" s="1"/>
  <c r="V10" i="10"/>
  <c r="AA24" i="10"/>
  <c r="AD24" i="10" s="1"/>
  <c r="AA33" i="10"/>
  <c r="AD33" i="10" s="1"/>
  <c r="Z37" i="10"/>
  <c r="AC37" i="10" s="1"/>
  <c r="Z61" i="10"/>
  <c r="AC61" i="10" s="1"/>
  <c r="AB62" i="10"/>
  <c r="AE62" i="10" s="1"/>
  <c r="T71" i="10"/>
  <c r="AA75" i="10"/>
  <c r="AD75" i="10" s="1"/>
  <c r="AA77" i="10"/>
  <c r="AD77" i="10" s="1"/>
  <c r="T85" i="10"/>
  <c r="Z86" i="10"/>
  <c r="AC86" i="10" s="1"/>
  <c r="Z71" i="10"/>
  <c r="AC71" i="10" s="1"/>
  <c r="R66" i="10"/>
  <c r="R70" i="10"/>
  <c r="AF70" i="10" s="1"/>
  <c r="AA71" i="10"/>
  <c r="AD71" i="10" s="1"/>
  <c r="AB85" i="10"/>
  <c r="AE85" i="10" s="1"/>
  <c r="AC33" i="10"/>
  <c r="AC62" i="10"/>
  <c r="AA85" i="10"/>
  <c r="AD85" i="10" s="1"/>
  <c r="AG85" i="10" s="1"/>
  <c r="AB10" i="10"/>
  <c r="AE10" i="10" s="1"/>
  <c r="AA34" i="10"/>
  <c r="AD34" i="10" s="1"/>
  <c r="T66" i="10"/>
  <c r="T70" i="10"/>
  <c r="R78" i="10"/>
  <c r="Z84" i="10"/>
  <c r="AC84" i="10" s="1"/>
  <c r="AC85" i="10"/>
  <c r="AA87" i="10"/>
  <c r="AD87" i="10" s="1"/>
  <c r="T62" i="9"/>
  <c r="V65" i="9"/>
  <c r="AH65" i="9" s="1"/>
  <c r="T68" i="9"/>
  <c r="AA62" i="9"/>
  <c r="AD62" i="9" s="1"/>
  <c r="Z65" i="9"/>
  <c r="AC65" i="9" s="1"/>
  <c r="AA66" i="9"/>
  <c r="AD66" i="9" s="1"/>
  <c r="Z68" i="9"/>
  <c r="AC68" i="9" s="1"/>
  <c r="AB73" i="9"/>
  <c r="AE73" i="9" s="1"/>
  <c r="AH73" i="9" s="1"/>
  <c r="R75" i="9"/>
  <c r="AF75" i="9" s="1"/>
  <c r="R83" i="9"/>
  <c r="T85" i="9"/>
  <c r="Z66" i="9"/>
  <c r="AC66" i="9" s="1"/>
  <c r="Z60" i="9"/>
  <c r="AC60" i="9" s="1"/>
  <c r="AA65" i="9"/>
  <c r="AD65" i="9" s="1"/>
  <c r="T75" i="9"/>
  <c r="T83" i="9"/>
  <c r="AA85" i="9"/>
  <c r="AD85" i="9" s="1"/>
  <c r="AG85" i="9" s="1"/>
  <c r="AA60" i="9"/>
  <c r="AD60" i="9" s="1"/>
  <c r="AG60" i="9" s="1"/>
  <c r="Z75" i="9"/>
  <c r="AC75" i="9" s="1"/>
  <c r="R82" i="9"/>
  <c r="Z83" i="9"/>
  <c r="AC83" i="9" s="1"/>
  <c r="AA68" i="9"/>
  <c r="AD68" i="9" s="1"/>
  <c r="R67" i="9"/>
  <c r="T69" i="9"/>
  <c r="T74" i="9"/>
  <c r="AA75" i="9"/>
  <c r="AD75" i="9" s="1"/>
  <c r="T81" i="9"/>
  <c r="T82" i="9"/>
  <c r="AA83" i="9"/>
  <c r="AD83" i="9" s="1"/>
  <c r="AD76" i="9"/>
  <c r="AA61" i="9"/>
  <c r="AD61" i="9" s="1"/>
  <c r="R65" i="9"/>
  <c r="AF65" i="9" s="1"/>
  <c r="R66" i="9"/>
  <c r="AF66" i="9" s="1"/>
  <c r="Z67" i="9"/>
  <c r="AC67" i="9" s="1"/>
  <c r="T73" i="9"/>
  <c r="AA74" i="9"/>
  <c r="AD74" i="9" s="1"/>
  <c r="T76" i="9"/>
  <c r="AA78" i="9"/>
  <c r="Z81" i="9"/>
  <c r="AC81" i="9" s="1"/>
  <c r="AF81" i="9" s="1"/>
  <c r="AA82" i="9"/>
  <c r="AD82" i="9" s="1"/>
  <c r="T84" i="9"/>
  <c r="S21" i="10"/>
  <c r="V21" i="10"/>
  <c r="AB25" i="10"/>
  <c r="AE25" i="10" s="1"/>
  <c r="AA32" i="10"/>
  <c r="AD32" i="10" s="1"/>
  <c r="AB12" i="10"/>
  <c r="AE12" i="10" s="1"/>
  <c r="AH12" i="10" s="1"/>
  <c r="P13" i="10"/>
  <c r="P17" i="10"/>
  <c r="AB32" i="10"/>
  <c r="AE32" i="10" s="1"/>
  <c r="AH32" i="10" s="1"/>
  <c r="P34" i="10"/>
  <c r="S13" i="10"/>
  <c r="S16" i="10"/>
  <c r="S17" i="10"/>
  <c r="AA21" i="10"/>
  <c r="AD21" i="10" s="1"/>
  <c r="P29" i="10"/>
  <c r="V31" i="10"/>
  <c r="S34" i="10"/>
  <c r="P37" i="10"/>
  <c r="P25" i="10"/>
  <c r="AF25" i="10" s="1"/>
  <c r="AA25" i="10"/>
  <c r="AD25" i="10" s="1"/>
  <c r="Z32" i="10"/>
  <c r="AC32" i="10" s="1"/>
  <c r="AA35" i="10"/>
  <c r="AD35" i="10" s="1"/>
  <c r="V13" i="10"/>
  <c r="AH13" i="10" s="1"/>
  <c r="V16" i="10"/>
  <c r="AA17" i="10"/>
  <c r="AD17" i="10" s="1"/>
  <c r="AB21" i="10"/>
  <c r="AE21" i="10" s="1"/>
  <c r="P26" i="10"/>
  <c r="S29" i="10"/>
  <c r="P33" i="10"/>
  <c r="S37" i="10"/>
  <c r="S32" i="10"/>
  <c r="P21" i="10"/>
  <c r="AE24" i="10"/>
  <c r="S25" i="10"/>
  <c r="AA26" i="10"/>
  <c r="AD26" i="10" s="1"/>
  <c r="AG26" i="10" s="1"/>
  <c r="AB33" i="10"/>
  <c r="AE33" i="10" s="1"/>
  <c r="AA36" i="9"/>
  <c r="AD36" i="9" s="1"/>
  <c r="Z31" i="9"/>
  <c r="AC31" i="9" s="1"/>
  <c r="P13" i="9"/>
  <c r="Z13" i="9"/>
  <c r="AC13" i="9" s="1"/>
  <c r="V28" i="9"/>
  <c r="V12" i="9"/>
  <c r="Z12" i="9"/>
  <c r="AC12" i="9" s="1"/>
  <c r="Z22" i="9"/>
  <c r="AC22" i="9" s="1"/>
  <c r="S32" i="9"/>
  <c r="AB9" i="9"/>
  <c r="AE9" i="9" s="1"/>
  <c r="P21" i="9"/>
  <c r="AA12" i="9"/>
  <c r="AD12" i="9" s="1"/>
  <c r="AG12" i="9" s="1"/>
  <c r="P14" i="9"/>
  <c r="S16" i="9"/>
  <c r="Z21" i="9"/>
  <c r="AC21" i="9" s="1"/>
  <c r="S23" i="9"/>
  <c r="AA25" i="9"/>
  <c r="AD25" i="9" s="1"/>
  <c r="AB28" i="9"/>
  <c r="AE28" i="9" s="1"/>
  <c r="P30" i="9"/>
  <c r="S38" i="9"/>
  <c r="AB12" i="9"/>
  <c r="AE12" i="9" s="1"/>
  <c r="AA16" i="9"/>
  <c r="AD16" i="9" s="1"/>
  <c r="AG16" i="9" s="1"/>
  <c r="AB21" i="9"/>
  <c r="AE21" i="9" s="1"/>
  <c r="S30" i="9"/>
  <c r="Z38" i="9"/>
  <c r="AC38" i="9" s="1"/>
  <c r="S14" i="9"/>
  <c r="S20" i="9"/>
  <c r="AB11" i="9"/>
  <c r="AE11" i="9" s="1"/>
  <c r="AH11" i="9" s="1"/>
  <c r="Z14" i="9"/>
  <c r="AC14" i="9" s="1"/>
  <c r="V20" i="9"/>
  <c r="AA23" i="9"/>
  <c r="AD23" i="9" s="1"/>
  <c r="P29" i="9"/>
  <c r="Z30" i="9"/>
  <c r="AC30" i="9" s="1"/>
  <c r="AA32" i="9"/>
  <c r="AD32" i="9" s="1"/>
  <c r="P36" i="9"/>
  <c r="P37" i="9"/>
  <c r="S25" i="9"/>
  <c r="AD15" i="9"/>
  <c r="Z20" i="9"/>
  <c r="AC20" i="9" s="1"/>
  <c r="AF20" i="9" s="1"/>
  <c r="S29" i="9"/>
  <c r="AA30" i="9"/>
  <c r="AD30" i="9" s="1"/>
  <c r="S36" i="9"/>
  <c r="S37" i="9"/>
  <c r="P38" i="9"/>
  <c r="P22" i="9"/>
  <c r="S24" i="9"/>
  <c r="P28" i="9"/>
  <c r="Z29" i="9"/>
  <c r="AC29" i="9" s="1"/>
  <c r="AD31" i="9"/>
  <c r="S33" i="9"/>
  <c r="V36" i="9"/>
  <c r="AH36" i="9" s="1"/>
  <c r="Z37" i="9"/>
  <c r="AC37" i="9" s="1"/>
  <c r="S9" i="9"/>
  <c r="P12" i="9"/>
  <c r="S15" i="9"/>
  <c r="AA20" i="9"/>
  <c r="AD20" i="9" s="1"/>
  <c r="AA9" i="9"/>
  <c r="AD9" i="9" s="1"/>
  <c r="AB13" i="9"/>
  <c r="AE13" i="9" s="1"/>
  <c r="Z15" i="9"/>
  <c r="AC15" i="9" s="1"/>
  <c r="AB20" i="9"/>
  <c r="AE20" i="9" s="1"/>
  <c r="S22" i="9"/>
  <c r="AA24" i="9"/>
  <c r="AD24" i="9" s="1"/>
  <c r="AG24" i="9" s="1"/>
  <c r="S28" i="9"/>
  <c r="AA29" i="9"/>
  <c r="AD29" i="9" s="1"/>
  <c r="S31" i="9"/>
  <c r="AG31" i="9" s="1"/>
  <c r="AA33" i="9"/>
  <c r="AD33" i="9" s="1"/>
  <c r="Z36" i="9"/>
  <c r="AC36" i="9" s="1"/>
  <c r="V14" i="10"/>
  <c r="S14" i="10"/>
  <c r="V27" i="10"/>
  <c r="S27" i="10"/>
  <c r="P27" i="10"/>
  <c r="AB27" i="10"/>
  <c r="AE27" i="10" s="1"/>
  <c r="AA30" i="10"/>
  <c r="AD30" i="10" s="1"/>
  <c r="AB65" i="10"/>
  <c r="AE65" i="10" s="1"/>
  <c r="AA65" i="10"/>
  <c r="AD65" i="10" s="1"/>
  <c r="Z65" i="10"/>
  <c r="AC65" i="10" s="1"/>
  <c r="R65" i="10"/>
  <c r="P15" i="10"/>
  <c r="AE16" i="10"/>
  <c r="AB20" i="10"/>
  <c r="AE20" i="10" s="1"/>
  <c r="AA20" i="10"/>
  <c r="AD20" i="10" s="1"/>
  <c r="Z20" i="10"/>
  <c r="AC20" i="10" s="1"/>
  <c r="P20" i="10"/>
  <c r="Z22" i="10"/>
  <c r="AC22" i="10" s="1"/>
  <c r="V22" i="10"/>
  <c r="S22" i="10"/>
  <c r="Z27" i="10"/>
  <c r="AC27" i="10" s="1"/>
  <c r="AB60" i="10"/>
  <c r="AE60" i="10" s="1"/>
  <c r="AA60" i="10"/>
  <c r="AD60" i="10" s="1"/>
  <c r="T60" i="10"/>
  <c r="AE61" i="10"/>
  <c r="T65" i="10"/>
  <c r="Z68" i="10"/>
  <c r="AC68" i="10" s="1"/>
  <c r="Z30" i="10"/>
  <c r="AC30" i="10" s="1"/>
  <c r="V30" i="10"/>
  <c r="S30" i="10"/>
  <c r="P9" i="10"/>
  <c r="AB23" i="10"/>
  <c r="AE23" i="10" s="1"/>
  <c r="AH23" i="10" s="1"/>
  <c r="AA23" i="10"/>
  <c r="AD23" i="10" s="1"/>
  <c r="S23" i="10"/>
  <c r="R68" i="10"/>
  <c r="V72" i="10"/>
  <c r="T72" i="10"/>
  <c r="R72" i="10"/>
  <c r="AB72" i="10"/>
  <c r="AE72" i="10" s="1"/>
  <c r="AB81" i="10"/>
  <c r="AE81" i="10" s="1"/>
  <c r="AH81" i="10" s="1"/>
  <c r="AA81" i="10"/>
  <c r="AD81" i="10" s="1"/>
  <c r="Z81" i="10"/>
  <c r="AC81" i="10" s="1"/>
  <c r="R81" i="10"/>
  <c r="Z67" i="10"/>
  <c r="AC67" i="10" s="1"/>
  <c r="AF67" i="10" s="1"/>
  <c r="V67" i="10"/>
  <c r="T67" i="10"/>
  <c r="P11" i="10"/>
  <c r="AF11" i="10" s="1"/>
  <c r="S20" i="10"/>
  <c r="Z23" i="10"/>
  <c r="AC23" i="10" s="1"/>
  <c r="AA27" i="10"/>
  <c r="AD27" i="10" s="1"/>
  <c r="V64" i="10"/>
  <c r="T64" i="10"/>
  <c r="R64" i="10"/>
  <c r="AB64" i="10"/>
  <c r="AE64" i="10" s="1"/>
  <c r="AA67" i="10"/>
  <c r="AD67" i="10" s="1"/>
  <c r="AA9" i="10"/>
  <c r="AD9" i="10" s="1"/>
  <c r="V11" i="10"/>
  <c r="AA12" i="10"/>
  <c r="AD12" i="10" s="1"/>
  <c r="Z12" i="10"/>
  <c r="AC12" i="10" s="1"/>
  <c r="AA14" i="10"/>
  <c r="V19" i="10"/>
  <c r="S19" i="10"/>
  <c r="P19" i="10"/>
  <c r="AB19" i="10"/>
  <c r="AE19" i="10" s="1"/>
  <c r="V20" i="10"/>
  <c r="AA22" i="10"/>
  <c r="AD22" i="10" s="1"/>
  <c r="AE30" i="10"/>
  <c r="AB36" i="10"/>
  <c r="AE36" i="10" s="1"/>
  <c r="AA36" i="10"/>
  <c r="AD36" i="10" s="1"/>
  <c r="Z36" i="10"/>
  <c r="AC36" i="10" s="1"/>
  <c r="P36" i="10"/>
  <c r="Z38" i="10"/>
  <c r="AC38" i="10" s="1"/>
  <c r="V38" i="10"/>
  <c r="AH38" i="10" s="1"/>
  <c r="S38" i="10"/>
  <c r="V60" i="10"/>
  <c r="AH60" i="10" s="1"/>
  <c r="Z64" i="10"/>
  <c r="AC64" i="10" s="1"/>
  <c r="AB67" i="10"/>
  <c r="AE67" i="10" s="1"/>
  <c r="AD72" i="10"/>
  <c r="AC76" i="10"/>
  <c r="AB76" i="10"/>
  <c r="AE76" i="10" s="1"/>
  <c r="AA76" i="10"/>
  <c r="AD76" i="10" s="1"/>
  <c r="T76" i="10"/>
  <c r="AE77" i="10"/>
  <c r="Z80" i="10"/>
  <c r="AC80" i="10" s="1"/>
  <c r="V80" i="10"/>
  <c r="T80" i="10"/>
  <c r="R80" i="10"/>
  <c r="AB80" i="10"/>
  <c r="AE80" i="10" s="1"/>
  <c r="AB28" i="10"/>
  <c r="AE28" i="10" s="1"/>
  <c r="AA28" i="10"/>
  <c r="AD28" i="10" s="1"/>
  <c r="Z28" i="10"/>
  <c r="AC28" i="10" s="1"/>
  <c r="P28" i="10"/>
  <c r="S28" i="10"/>
  <c r="S9" i="10"/>
  <c r="AB15" i="10"/>
  <c r="AE15" i="10" s="1"/>
  <c r="AA15" i="10"/>
  <c r="AD15" i="10" s="1"/>
  <c r="S15" i="10"/>
  <c r="P23" i="10"/>
  <c r="V28" i="10"/>
  <c r="V68" i="10"/>
  <c r="P14" i="10"/>
  <c r="Z14" i="10"/>
  <c r="AC14" i="10" s="1"/>
  <c r="P22" i="10"/>
  <c r="AB9" i="10"/>
  <c r="AE9" i="10" s="1"/>
  <c r="P10" i="10"/>
  <c r="AF10" i="10" s="1"/>
  <c r="P12" i="10"/>
  <c r="AB14" i="10"/>
  <c r="AE14" i="10" s="1"/>
  <c r="AC15" i="10"/>
  <c r="Z19" i="10"/>
  <c r="AC19" i="10" s="1"/>
  <c r="AB22" i="10"/>
  <c r="AE22" i="10" s="1"/>
  <c r="AC31" i="10"/>
  <c r="AB31" i="10"/>
  <c r="AE31" i="10" s="1"/>
  <c r="AA31" i="10"/>
  <c r="AD31" i="10" s="1"/>
  <c r="S31" i="10"/>
  <c r="S36" i="10"/>
  <c r="P38" i="10"/>
  <c r="Z60" i="10"/>
  <c r="AC60" i="10" s="1"/>
  <c r="AF60" i="10" s="1"/>
  <c r="AA64" i="10"/>
  <c r="AD64" i="10" s="1"/>
  <c r="R76" i="10"/>
  <c r="AA80" i="10"/>
  <c r="AD80" i="10" s="1"/>
  <c r="AB68" i="10"/>
  <c r="AE68" i="10" s="1"/>
  <c r="AA68" i="10"/>
  <c r="AD68" i="10" s="1"/>
  <c r="T68" i="10"/>
  <c r="P30" i="10"/>
  <c r="Z72" i="10"/>
  <c r="AC72" i="10" s="1"/>
  <c r="T81" i="10"/>
  <c r="V9" i="10"/>
  <c r="Z9" i="10"/>
  <c r="AC9" i="10" s="1"/>
  <c r="S11" i="10"/>
  <c r="V15" i="10"/>
  <c r="AD37" i="10"/>
  <c r="V65" i="10"/>
  <c r="AA11" i="10"/>
  <c r="AD11" i="10" s="1"/>
  <c r="S12" i="10"/>
  <c r="AD14" i="10"/>
  <c r="AA19" i="10"/>
  <c r="AD19" i="10" s="1"/>
  <c r="AD29" i="10"/>
  <c r="P31" i="10"/>
  <c r="V35" i="10"/>
  <c r="S35" i="10"/>
  <c r="P35" i="10"/>
  <c r="AF35" i="10" s="1"/>
  <c r="AB35" i="10"/>
  <c r="AE35" i="10" s="1"/>
  <c r="V36" i="10"/>
  <c r="AA38" i="10"/>
  <c r="AD38" i="10" s="1"/>
  <c r="AB73" i="10"/>
  <c r="AE73" i="10" s="1"/>
  <c r="AH73" i="10" s="1"/>
  <c r="AA73" i="10"/>
  <c r="AD73" i="10" s="1"/>
  <c r="Z73" i="10"/>
  <c r="AC73" i="10" s="1"/>
  <c r="R73" i="10"/>
  <c r="Z75" i="10"/>
  <c r="AC75" i="10" s="1"/>
  <c r="V75" i="10"/>
  <c r="AH75" i="10" s="1"/>
  <c r="T75" i="10"/>
  <c r="V76" i="10"/>
  <c r="AD82" i="10"/>
  <c r="AG82" i="10" s="1"/>
  <c r="AA83" i="10"/>
  <c r="AD83" i="10" s="1"/>
  <c r="Z83" i="10"/>
  <c r="AC83" i="10" s="1"/>
  <c r="V83" i="10"/>
  <c r="T83" i="10"/>
  <c r="AE83" i="10"/>
  <c r="R83" i="10"/>
  <c r="V18" i="10"/>
  <c r="V26" i="10"/>
  <c r="V34" i="10"/>
  <c r="V63" i="10"/>
  <c r="V71" i="10"/>
  <c r="AD78" i="10"/>
  <c r="V79" i="10"/>
  <c r="V86" i="10"/>
  <c r="AB87" i="10"/>
  <c r="AE87" i="10" s="1"/>
  <c r="V17" i="10"/>
  <c r="AH17" i="10" s="1"/>
  <c r="AB18" i="10"/>
  <c r="AE18" i="10" s="1"/>
  <c r="AC21" i="10"/>
  <c r="V25" i="10"/>
  <c r="AB26" i="10"/>
  <c r="AE26" i="10" s="1"/>
  <c r="V33" i="10"/>
  <c r="AB34" i="10"/>
  <c r="AE34" i="10" s="1"/>
  <c r="AD61" i="10"/>
  <c r="V62" i="10"/>
  <c r="AB63" i="10"/>
  <c r="AE63" i="10" s="1"/>
  <c r="V70" i="10"/>
  <c r="AB71" i="10"/>
  <c r="AE71" i="10" s="1"/>
  <c r="V78" i="10"/>
  <c r="AH78" i="10" s="1"/>
  <c r="AB79" i="10"/>
  <c r="AE79" i="10" s="1"/>
  <c r="AD84" i="10"/>
  <c r="AG84" i="10" s="1"/>
  <c r="V85" i="10"/>
  <c r="AB86" i="10"/>
  <c r="AE86" i="10" s="1"/>
  <c r="R87" i="10"/>
  <c r="AF87" i="10" s="1"/>
  <c r="P16" i="10"/>
  <c r="AC18" i="10"/>
  <c r="AF18" i="10" s="1"/>
  <c r="P24" i="10"/>
  <c r="AC26" i="10"/>
  <c r="P32" i="10"/>
  <c r="AC34" i="10"/>
  <c r="R61" i="10"/>
  <c r="R69" i="10"/>
  <c r="R77" i="10"/>
  <c r="AC79" i="10"/>
  <c r="R84" i="10"/>
  <c r="AF84" i="10" s="1"/>
  <c r="T87" i="10"/>
  <c r="V87" i="10"/>
  <c r="V18" i="9"/>
  <c r="V27" i="9"/>
  <c r="Z64" i="9"/>
  <c r="AC64" i="9" s="1"/>
  <c r="V64" i="9"/>
  <c r="T64" i="9"/>
  <c r="R64" i="9"/>
  <c r="AB64" i="9"/>
  <c r="AE64" i="9" s="1"/>
  <c r="AA64" i="9"/>
  <c r="AD64" i="9" s="1"/>
  <c r="Z80" i="9"/>
  <c r="AC80" i="9" s="1"/>
  <c r="V80" i="9"/>
  <c r="T80" i="9"/>
  <c r="R80" i="9"/>
  <c r="AB80" i="9"/>
  <c r="AE80" i="9" s="1"/>
  <c r="AA80" i="9"/>
  <c r="AD80" i="9" s="1"/>
  <c r="S10" i="9"/>
  <c r="AF67" i="9"/>
  <c r="P10" i="9"/>
  <c r="P18" i="9"/>
  <c r="AB18" i="9"/>
  <c r="AE18" i="9" s="1"/>
  <c r="Z18" i="9"/>
  <c r="AC18" i="9" s="1"/>
  <c r="S18" i="9"/>
  <c r="Z27" i="9"/>
  <c r="AC27" i="9" s="1"/>
  <c r="S27" i="9"/>
  <c r="P27" i="9"/>
  <c r="AB27" i="9"/>
  <c r="AE27" i="9" s="1"/>
  <c r="AA27" i="9"/>
  <c r="AD27" i="9" s="1"/>
  <c r="V10" i="9"/>
  <c r="P9" i="9"/>
  <c r="AF9" i="9" s="1"/>
  <c r="Z10" i="9"/>
  <c r="AC10" i="9" s="1"/>
  <c r="AB17" i="9"/>
  <c r="AE17" i="9" s="1"/>
  <c r="Z17" i="9"/>
  <c r="AC17" i="9" s="1"/>
  <c r="V17" i="9"/>
  <c r="P17" i="9"/>
  <c r="AD18" i="9"/>
  <c r="AG76" i="9"/>
  <c r="AA10" i="9"/>
  <c r="AD10" i="9" s="1"/>
  <c r="Z11" i="9"/>
  <c r="AC11" i="9" s="1"/>
  <c r="AA11" i="9"/>
  <c r="AD11" i="9" s="1"/>
  <c r="V9" i="9"/>
  <c r="AB10" i="9"/>
  <c r="AE10" i="9" s="1"/>
  <c r="AA17" i="9"/>
  <c r="AD17" i="9" s="1"/>
  <c r="AG17" i="9" s="1"/>
  <c r="Z19" i="9"/>
  <c r="AC19" i="9" s="1"/>
  <c r="S19" i="9"/>
  <c r="AE19" i="9"/>
  <c r="P19" i="9"/>
  <c r="AA19" i="9"/>
  <c r="AD19" i="9" s="1"/>
  <c r="P26" i="9"/>
  <c r="AB26" i="9"/>
  <c r="AE26" i="9" s="1"/>
  <c r="Z26" i="9"/>
  <c r="AC26" i="9" s="1"/>
  <c r="V26" i="9"/>
  <c r="S26" i="9"/>
  <c r="Z72" i="9"/>
  <c r="AC72" i="9" s="1"/>
  <c r="V72" i="9"/>
  <c r="T72" i="9"/>
  <c r="R72" i="9"/>
  <c r="AB72" i="9"/>
  <c r="AE72" i="9" s="1"/>
  <c r="AA72" i="9"/>
  <c r="AD72" i="9" s="1"/>
  <c r="P11" i="9"/>
  <c r="S11" i="9"/>
  <c r="V19" i="9"/>
  <c r="AA26" i="9"/>
  <c r="AD26" i="9" s="1"/>
  <c r="Z35" i="9"/>
  <c r="AC35" i="9" s="1"/>
  <c r="V35" i="9"/>
  <c r="S35" i="9"/>
  <c r="P35" i="9"/>
  <c r="AB35" i="9"/>
  <c r="AE35" i="9" s="1"/>
  <c r="AA35" i="9"/>
  <c r="AD35" i="9" s="1"/>
  <c r="Z87" i="9"/>
  <c r="AC87" i="9" s="1"/>
  <c r="V87" i="9"/>
  <c r="T87" i="9"/>
  <c r="R87" i="9"/>
  <c r="AB87" i="9"/>
  <c r="AE87" i="9" s="1"/>
  <c r="AA87" i="9"/>
  <c r="AD87" i="9" s="1"/>
  <c r="V13" i="9"/>
  <c r="AB14" i="9"/>
  <c r="AE14" i="9" s="1"/>
  <c r="P15" i="9"/>
  <c r="Z16" i="9"/>
  <c r="AC16" i="9" s="1"/>
  <c r="V21" i="9"/>
  <c r="AB22" i="9"/>
  <c r="AE22" i="9" s="1"/>
  <c r="P23" i="9"/>
  <c r="AF23" i="9" s="1"/>
  <c r="Z24" i="9"/>
  <c r="AC24" i="9" s="1"/>
  <c r="AD28" i="9"/>
  <c r="V29" i="9"/>
  <c r="AH29" i="9" s="1"/>
  <c r="AB30" i="9"/>
  <c r="AE30" i="9" s="1"/>
  <c r="AH30" i="9" s="1"/>
  <c r="P31" i="9"/>
  <c r="Z32" i="9"/>
  <c r="AC32" i="9" s="1"/>
  <c r="S34" i="9"/>
  <c r="V37" i="9"/>
  <c r="AH37" i="9" s="1"/>
  <c r="AB38" i="9"/>
  <c r="AE38" i="9" s="1"/>
  <c r="R60" i="9"/>
  <c r="Z61" i="9"/>
  <c r="AC61" i="9" s="1"/>
  <c r="T63" i="9"/>
  <c r="V66" i="9"/>
  <c r="AH66" i="9" s="1"/>
  <c r="AB67" i="9"/>
  <c r="AE67" i="9" s="1"/>
  <c r="R68" i="9"/>
  <c r="Z69" i="9"/>
  <c r="AC69" i="9" s="1"/>
  <c r="T71" i="9"/>
  <c r="AD73" i="9"/>
  <c r="V74" i="9"/>
  <c r="AB75" i="9"/>
  <c r="AE75" i="9" s="1"/>
  <c r="AH75" i="9" s="1"/>
  <c r="R76" i="9"/>
  <c r="Z77" i="9"/>
  <c r="AC77" i="9" s="1"/>
  <c r="T79" i="9"/>
  <c r="V82" i="9"/>
  <c r="AH82" i="9" s="1"/>
  <c r="AB83" i="9"/>
  <c r="AE83" i="9" s="1"/>
  <c r="AH83" i="9" s="1"/>
  <c r="Z84" i="9"/>
  <c r="AC84" i="9" s="1"/>
  <c r="T86" i="9"/>
  <c r="V34" i="9"/>
  <c r="V63" i="9"/>
  <c r="V71" i="9"/>
  <c r="AD78" i="9"/>
  <c r="AG78" i="9" s="1"/>
  <c r="V79" i="9"/>
  <c r="V86" i="9"/>
  <c r="AA13" i="9"/>
  <c r="AD13" i="9" s="1"/>
  <c r="AG13" i="9" s="1"/>
  <c r="AD14" i="9"/>
  <c r="V15" i="9"/>
  <c r="AB16" i="9"/>
  <c r="AE16" i="9" s="1"/>
  <c r="AH16" i="9" s="1"/>
  <c r="AA21" i="9"/>
  <c r="AD21" i="9" s="1"/>
  <c r="AG21" i="9" s="1"/>
  <c r="AD22" i="9"/>
  <c r="V23" i="9"/>
  <c r="AB24" i="9"/>
  <c r="AE24" i="9" s="1"/>
  <c r="AH24" i="9" s="1"/>
  <c r="P25" i="9"/>
  <c r="AE25" i="9"/>
  <c r="V31" i="9"/>
  <c r="AB32" i="9"/>
  <c r="AE32" i="9" s="1"/>
  <c r="AH32" i="9" s="1"/>
  <c r="P33" i="9"/>
  <c r="AE33" i="9"/>
  <c r="Z34" i="9"/>
  <c r="AC34" i="9" s="1"/>
  <c r="AA37" i="9"/>
  <c r="AD37" i="9" s="1"/>
  <c r="AD38" i="9"/>
  <c r="V60" i="9"/>
  <c r="AB61" i="9"/>
  <c r="AE61" i="9" s="1"/>
  <c r="AH61" i="9" s="1"/>
  <c r="R62" i="9"/>
  <c r="AE62" i="9"/>
  <c r="Z63" i="9"/>
  <c r="AC63" i="9" s="1"/>
  <c r="AD67" i="9"/>
  <c r="AG67" i="9" s="1"/>
  <c r="V68" i="9"/>
  <c r="AB69" i="9"/>
  <c r="AE69" i="9" s="1"/>
  <c r="AH69" i="9" s="1"/>
  <c r="R70" i="9"/>
  <c r="AE70" i="9"/>
  <c r="Z71" i="9"/>
  <c r="AC71" i="9" s="1"/>
  <c r="V76" i="9"/>
  <c r="AB77" i="9"/>
  <c r="AE77" i="9" s="1"/>
  <c r="AH77" i="9" s="1"/>
  <c r="R78" i="9"/>
  <c r="AE78" i="9"/>
  <c r="Z79" i="9"/>
  <c r="AC79" i="9" s="1"/>
  <c r="AB84" i="9"/>
  <c r="AE84" i="9" s="1"/>
  <c r="AH84" i="9" s="1"/>
  <c r="R85" i="9"/>
  <c r="AE85" i="9"/>
  <c r="Z86" i="9"/>
  <c r="AC86" i="9" s="1"/>
  <c r="V25" i="9"/>
  <c r="V33" i="9"/>
  <c r="AB34" i="9"/>
  <c r="AE34" i="9" s="1"/>
  <c r="V62" i="9"/>
  <c r="AB63" i="9"/>
  <c r="AE63" i="9" s="1"/>
  <c r="V70" i="9"/>
  <c r="AH70" i="9" s="1"/>
  <c r="AB71" i="9"/>
  <c r="AE71" i="9" s="1"/>
  <c r="V78" i="9"/>
  <c r="AB79" i="9"/>
  <c r="AE79" i="9" s="1"/>
  <c r="V85" i="9"/>
  <c r="AB86" i="9"/>
  <c r="AE86" i="9" s="1"/>
  <c r="V14" i="9"/>
  <c r="AB15" i="9"/>
  <c r="AE15" i="9" s="1"/>
  <c r="P16" i="9"/>
  <c r="V22" i="9"/>
  <c r="AB23" i="9"/>
  <c r="AE23" i="9" s="1"/>
  <c r="P24" i="9"/>
  <c r="Z25" i="9"/>
  <c r="AC25" i="9" s="1"/>
  <c r="AB31" i="9"/>
  <c r="AE31" i="9" s="1"/>
  <c r="P32" i="9"/>
  <c r="Z33" i="9"/>
  <c r="AC33" i="9" s="1"/>
  <c r="V38" i="9"/>
  <c r="AB60" i="9"/>
  <c r="AE60" i="9" s="1"/>
  <c r="R61" i="9"/>
  <c r="Z62" i="9"/>
  <c r="AC62" i="9" s="1"/>
  <c r="V67" i="9"/>
  <c r="AB68" i="9"/>
  <c r="AE68" i="9" s="1"/>
  <c r="R69" i="9"/>
  <c r="Z70" i="9"/>
  <c r="AC70" i="9" s="1"/>
  <c r="AB76" i="9"/>
  <c r="AE76" i="9" s="1"/>
  <c r="R77" i="9"/>
  <c r="Z78" i="9"/>
  <c r="AC78" i="9" s="1"/>
  <c r="R84" i="9"/>
  <c r="Z85" i="9"/>
  <c r="AC85" i="9" s="1"/>
  <c r="AD34" i="9"/>
  <c r="AD63" i="9"/>
  <c r="AD71" i="9"/>
  <c r="AD79" i="9"/>
  <c r="AD86" i="9"/>
  <c r="P34" i="9"/>
  <c r="R63" i="9"/>
  <c r="R71" i="9"/>
  <c r="R79" i="9"/>
  <c r="R86" i="9"/>
  <c r="AF79" i="10" l="1"/>
  <c r="AF86" i="10"/>
  <c r="AG75" i="10"/>
  <c r="AF33" i="10"/>
  <c r="AF32" i="10"/>
  <c r="AG34" i="10"/>
  <c r="AG79" i="10"/>
  <c r="AH74" i="9"/>
  <c r="AG66" i="9"/>
  <c r="AF84" i="9"/>
  <c r="AF76" i="9"/>
  <c r="AF83" i="9"/>
  <c r="AG61" i="9"/>
  <c r="AG77" i="9"/>
  <c r="AG84" i="9"/>
  <c r="AF82" i="9"/>
  <c r="AF38" i="9"/>
  <c r="AG32" i="9"/>
  <c r="AG28" i="9"/>
  <c r="AF22" i="9"/>
  <c r="AG73" i="10"/>
  <c r="AG33" i="10"/>
  <c r="AG77" i="10"/>
  <c r="AH15" i="10"/>
  <c r="AH62" i="10"/>
  <c r="AH70" i="10"/>
  <c r="AG70" i="10"/>
  <c r="AG63" i="10"/>
  <c r="AF77" i="10"/>
  <c r="AF16" i="10"/>
  <c r="AG18" i="10"/>
  <c r="AH29" i="10"/>
  <c r="AH77" i="10"/>
  <c r="AG61" i="10"/>
  <c r="AF76" i="10"/>
  <c r="AF26" i="10"/>
  <c r="AG71" i="10"/>
  <c r="AH21" i="10"/>
  <c r="AF66" i="10"/>
  <c r="AF24" i="10"/>
  <c r="AF13" i="10"/>
  <c r="AG76" i="10"/>
  <c r="AF29" i="10"/>
  <c r="AH86" i="10"/>
  <c r="AG37" i="10"/>
  <c r="AG24" i="10"/>
  <c r="AH37" i="10"/>
  <c r="AF69" i="10"/>
  <c r="AG35" i="10"/>
  <c r="AG32" i="10"/>
  <c r="AH10" i="10"/>
  <c r="AG69" i="10"/>
  <c r="AF17" i="10"/>
  <c r="AG86" i="10"/>
  <c r="AG13" i="10"/>
  <c r="AF34" i="10"/>
  <c r="AG66" i="10"/>
  <c r="AH82" i="10"/>
  <c r="AG62" i="10"/>
  <c r="AF38" i="10"/>
  <c r="AF21" i="10"/>
  <c r="AG78" i="10"/>
  <c r="AH74" i="10"/>
  <c r="AF37" i="10"/>
  <c r="AG74" i="10"/>
  <c r="AG29" i="10"/>
  <c r="AG25" i="10"/>
  <c r="AF71" i="10"/>
  <c r="AF31" i="9"/>
  <c r="AF13" i="9"/>
  <c r="AG65" i="9"/>
  <c r="AH81" i="9"/>
  <c r="AG83" i="9"/>
  <c r="AG70" i="9"/>
  <c r="AF28" i="9"/>
  <c r="AG62" i="9"/>
  <c r="AG15" i="9"/>
  <c r="AG82" i="9"/>
  <c r="AG22" i="9"/>
  <c r="AG25" i="9"/>
  <c r="AH20" i="9"/>
  <c r="AG81" i="9"/>
  <c r="AG75" i="9"/>
  <c r="AH62" i="9"/>
  <c r="AG73" i="9"/>
  <c r="AF77" i="9"/>
  <c r="AF61" i="9"/>
  <c r="AG38" i="9"/>
  <c r="AF68" i="9"/>
  <c r="AG80" i="9"/>
  <c r="AF69" i="9"/>
  <c r="AG69" i="9"/>
  <c r="AH31" i="10"/>
  <c r="AH61" i="10"/>
  <c r="AF75" i="10"/>
  <c r="AF12" i="10"/>
  <c r="AH14" i="10"/>
  <c r="AF62" i="10"/>
  <c r="AF85" i="10"/>
  <c r="AH33" i="10"/>
  <c r="AH72" i="10"/>
  <c r="AH24" i="10"/>
  <c r="AF78" i="10"/>
  <c r="AG65" i="10"/>
  <c r="AH71" i="10"/>
  <c r="AG17" i="10"/>
  <c r="AF61" i="10"/>
  <c r="AH85" i="10"/>
  <c r="AH76" i="10"/>
  <c r="AH16" i="10"/>
  <c r="AG21" i="10"/>
  <c r="AG74" i="9"/>
  <c r="AG79" i="9"/>
  <c r="AH86" i="9"/>
  <c r="AG64" i="9"/>
  <c r="AG68" i="9"/>
  <c r="AF15" i="9"/>
  <c r="AF36" i="9"/>
  <c r="AG36" i="9"/>
  <c r="AF60" i="9"/>
  <c r="AH78" i="9"/>
  <c r="AG71" i="9"/>
  <c r="AH25" i="10"/>
  <c r="AF19" i="10"/>
  <c r="AF30" i="10"/>
  <c r="AF31" i="10"/>
  <c r="AG20" i="10"/>
  <c r="AG23" i="10"/>
  <c r="AG16" i="10"/>
  <c r="AH18" i="10"/>
  <c r="AG9" i="10"/>
  <c r="AG22" i="10"/>
  <c r="AG37" i="9"/>
  <c r="AH12" i="9"/>
  <c r="AG20" i="9"/>
  <c r="AF30" i="9"/>
  <c r="AH28" i="9"/>
  <c r="AF32" i="9"/>
  <c r="AH13" i="9"/>
  <c r="AG34" i="9"/>
  <c r="AH22" i="9"/>
  <c r="AH21" i="9"/>
  <c r="AF12" i="9"/>
  <c r="AG23" i="9"/>
  <c r="AF16" i="9"/>
  <c r="AH33" i="9"/>
  <c r="AG9" i="9"/>
  <c r="AG35" i="9"/>
  <c r="AG30" i="9"/>
  <c r="AG14" i="9"/>
  <c r="AG29" i="9"/>
  <c r="AF29" i="9"/>
  <c r="AG33" i="9"/>
  <c r="AF14" i="9"/>
  <c r="AH38" i="9"/>
  <c r="AH34" i="9"/>
  <c r="AG27" i="9"/>
  <c r="AG18" i="9"/>
  <c r="AH14" i="9"/>
  <c r="AH25" i="9"/>
  <c r="AF37" i="9"/>
  <c r="AF21" i="9"/>
  <c r="AH31" i="9"/>
  <c r="AF24" i="9"/>
  <c r="AH19" i="9"/>
  <c r="AH9" i="9"/>
  <c r="AH36" i="10"/>
  <c r="AH35" i="10"/>
  <c r="AF36" i="10"/>
  <c r="AF81" i="10"/>
  <c r="AH27" i="10"/>
  <c r="AH20" i="10"/>
  <c r="AF68" i="10"/>
  <c r="AF73" i="10"/>
  <c r="AF22" i="10"/>
  <c r="AG72" i="10"/>
  <c r="AF9" i="10"/>
  <c r="AG14" i="10"/>
  <c r="AG12" i="10"/>
  <c r="AG11" i="10"/>
  <c r="AH68" i="10"/>
  <c r="AF80" i="10"/>
  <c r="AH11" i="10"/>
  <c r="AG64" i="10"/>
  <c r="AG30" i="10"/>
  <c r="AH22" i="10"/>
  <c r="AF15" i="10"/>
  <c r="AF83" i="10"/>
  <c r="AH34" i="10"/>
  <c r="AG68" i="10"/>
  <c r="AG36" i="10"/>
  <c r="AH28" i="10"/>
  <c r="AG28" i="10"/>
  <c r="AG38" i="10"/>
  <c r="AH64" i="10"/>
  <c r="AG67" i="10"/>
  <c r="AH30" i="10"/>
  <c r="AG60" i="10"/>
  <c r="AF27" i="10"/>
  <c r="AF64" i="10"/>
  <c r="AG87" i="10"/>
  <c r="AG83" i="10"/>
  <c r="AH9" i="10"/>
  <c r="AF23" i="10"/>
  <c r="AF28" i="10"/>
  <c r="AG80" i="10"/>
  <c r="AG19" i="10"/>
  <c r="AH67" i="10"/>
  <c r="AF20" i="10"/>
  <c r="AF65" i="10"/>
  <c r="AH63" i="10"/>
  <c r="AF14" i="10"/>
  <c r="AH87" i="10"/>
  <c r="AH79" i="10"/>
  <c r="AH26" i="10"/>
  <c r="AH83" i="10"/>
  <c r="AH65" i="10"/>
  <c r="AG81" i="10"/>
  <c r="AG31" i="10"/>
  <c r="AG15" i="10"/>
  <c r="AH80" i="10"/>
  <c r="AH19" i="10"/>
  <c r="AF72" i="10"/>
  <c r="AG27" i="10"/>
  <c r="AF25" i="9"/>
  <c r="AH79" i="9"/>
  <c r="AG87" i="9"/>
  <c r="AH26" i="9"/>
  <c r="AF62" i="9"/>
  <c r="AG86" i="9"/>
  <c r="AH87" i="9"/>
  <c r="AG72" i="9"/>
  <c r="AF17" i="9"/>
  <c r="AH10" i="9"/>
  <c r="AH80" i="9"/>
  <c r="AH64" i="9"/>
  <c r="AF78" i="9"/>
  <c r="AG10" i="9"/>
  <c r="AF63" i="9"/>
  <c r="AF10" i="9"/>
  <c r="AH71" i="9"/>
  <c r="AH72" i="9"/>
  <c r="AF19" i="9"/>
  <c r="AH68" i="9"/>
  <c r="AH60" i="9"/>
  <c r="AH15" i="9"/>
  <c r="AF35" i="9"/>
  <c r="AH17" i="9"/>
  <c r="AF71" i="9"/>
  <c r="AF33" i="9"/>
  <c r="AF86" i="9"/>
  <c r="AF70" i="9"/>
  <c r="AF79" i="9"/>
  <c r="AH67" i="9"/>
  <c r="AH85" i="9"/>
  <c r="AH63" i="9"/>
  <c r="AF26" i="9"/>
  <c r="AG19" i="9"/>
  <c r="AG11" i="9"/>
  <c r="AF87" i="9"/>
  <c r="AH35" i="9"/>
  <c r="AF11" i="9"/>
  <c r="AF27" i="9"/>
  <c r="AF18" i="9"/>
  <c r="AF80" i="9"/>
  <c r="AF64" i="9"/>
  <c r="AH27" i="9"/>
  <c r="AF34" i="9"/>
  <c r="AF85" i="9"/>
  <c r="AH76" i="9"/>
  <c r="AH23" i="9"/>
  <c r="AG63" i="9"/>
  <c r="AF72" i="9"/>
  <c r="AG26" i="9"/>
  <c r="AH18" i="9"/>
  <c r="L30" i="2" l="1"/>
  <c r="L29" i="2"/>
  <c r="AA29" i="2" s="1"/>
  <c r="Z29" i="2" l="1"/>
  <c r="AC29" i="2" s="1"/>
  <c r="P29" i="2"/>
  <c r="O60" i="2" l="1"/>
  <c r="O56" i="2"/>
  <c r="O57" i="2"/>
  <c r="V57" i="2" s="1"/>
  <c r="Z60" i="2" l="1"/>
  <c r="AC60" i="2" s="1"/>
  <c r="R60" i="2"/>
  <c r="AA60" i="2"/>
  <c r="AD60" i="2" s="1"/>
  <c r="T60" i="2"/>
  <c r="AB60" i="2"/>
  <c r="AE60" i="2" s="1"/>
  <c r="V60" i="2"/>
  <c r="T57" i="2"/>
  <c r="AA57" i="2"/>
  <c r="AD57" i="2" s="1"/>
  <c r="R57" i="2"/>
  <c r="AB57" i="2"/>
  <c r="AE57" i="2" s="1"/>
  <c r="AH57" i="2" s="1"/>
  <c r="Z57" i="2"/>
  <c r="AC57" i="2" s="1"/>
  <c r="AF57" i="2" l="1"/>
  <c r="AG60" i="2"/>
  <c r="AF60" i="2"/>
  <c r="AH60" i="2"/>
  <c r="AG57" i="2"/>
  <c r="O62" i="2" l="1"/>
  <c r="L38" i="2"/>
  <c r="L37" i="2"/>
  <c r="L36" i="2"/>
  <c r="L35" i="2"/>
  <c r="L34" i="2"/>
  <c r="AB37" i="2" l="1"/>
  <c r="AE37" i="2" s="1"/>
  <c r="V37" i="2"/>
  <c r="AA37" i="2"/>
  <c r="AD37" i="2" s="1"/>
  <c r="S37" i="2"/>
  <c r="P37" i="2"/>
  <c r="Z37" i="2"/>
  <c r="AC37" i="2" s="1"/>
  <c r="AB34" i="2"/>
  <c r="AE34" i="2" s="1"/>
  <c r="S34" i="2"/>
  <c r="P34" i="2"/>
  <c r="Z34" i="2"/>
  <c r="AC34" i="2" s="1"/>
  <c r="AA34" i="2"/>
  <c r="AD34" i="2" s="1"/>
  <c r="V34" i="2"/>
  <c r="AA38" i="2"/>
  <c r="AD38" i="2" s="1"/>
  <c r="S38" i="2"/>
  <c r="P38" i="2"/>
  <c r="V38" i="2"/>
  <c r="AB38" i="2"/>
  <c r="AE38" i="2" s="1"/>
  <c r="Z38" i="2"/>
  <c r="AC38" i="2" s="1"/>
  <c r="R62" i="2"/>
  <c r="AB62" i="2"/>
  <c r="AE62" i="2" s="1"/>
  <c r="Z62" i="2"/>
  <c r="AC62" i="2" s="1"/>
  <c r="V62" i="2"/>
  <c r="AA62" i="2"/>
  <c r="AD62" i="2" s="1"/>
  <c r="T62" i="2"/>
  <c r="AB35" i="2"/>
  <c r="AE35" i="2" s="1"/>
  <c r="Z35" i="2"/>
  <c r="AC35" i="2" s="1"/>
  <c r="S35" i="2"/>
  <c r="P35" i="2"/>
  <c r="V35" i="2"/>
  <c r="AA35" i="2"/>
  <c r="AD35" i="2" s="1"/>
  <c r="Z36" i="2"/>
  <c r="AC36" i="2" s="1"/>
  <c r="V36" i="2"/>
  <c r="S36" i="2"/>
  <c r="P36" i="2"/>
  <c r="AB36" i="2"/>
  <c r="AE36" i="2" s="1"/>
  <c r="AA36" i="2"/>
  <c r="AD36" i="2" s="1"/>
  <c r="L33" i="2"/>
  <c r="L32" i="2"/>
  <c r="L31" i="2"/>
  <c r="AG35" i="2" l="1"/>
  <c r="AH36" i="2"/>
  <c r="AG34" i="2"/>
  <c r="AF36" i="2"/>
  <c r="AF62" i="2"/>
  <c r="AH38" i="2"/>
  <c r="AH35" i="2"/>
  <c r="AH34" i="2"/>
  <c r="AG37" i="2"/>
  <c r="AF34" i="2"/>
  <c r="AH62" i="2"/>
  <c r="Z30" i="2"/>
  <c r="AC30" i="2" s="1"/>
  <c r="S30" i="2"/>
  <c r="V30" i="2"/>
  <c r="P30" i="2"/>
  <c r="AB30" i="2"/>
  <c r="AE30" i="2" s="1"/>
  <c r="AA30" i="2"/>
  <c r="AD30" i="2" s="1"/>
  <c r="AA31" i="2"/>
  <c r="AD31" i="2" s="1"/>
  <c r="V31" i="2"/>
  <c r="P31" i="2"/>
  <c r="Z31" i="2"/>
  <c r="AC31" i="2" s="1"/>
  <c r="AB31" i="2"/>
  <c r="AE31" i="2" s="1"/>
  <c r="S31" i="2"/>
  <c r="V32" i="2"/>
  <c r="AB32" i="2"/>
  <c r="AE32" i="2" s="1"/>
  <c r="AA32" i="2"/>
  <c r="AD32" i="2" s="1"/>
  <c r="P32" i="2"/>
  <c r="Z32" i="2"/>
  <c r="AC32" i="2" s="1"/>
  <c r="S32" i="2"/>
  <c r="AG36" i="2"/>
  <c r="AF38" i="2"/>
  <c r="AH37" i="2"/>
  <c r="AG62" i="2"/>
  <c r="AB29" i="2"/>
  <c r="AE29" i="2" s="1"/>
  <c r="AD29" i="2"/>
  <c r="S29" i="2"/>
  <c r="V29" i="2"/>
  <c r="AG38" i="2"/>
  <c r="AB33" i="2"/>
  <c r="AE33" i="2" s="1"/>
  <c r="S33" i="2"/>
  <c r="AA33" i="2"/>
  <c r="AD33" i="2" s="1"/>
  <c r="Z33" i="2"/>
  <c r="AC33" i="2" s="1"/>
  <c r="V33" i="2"/>
  <c r="P33" i="2"/>
  <c r="AF35" i="2"/>
  <c r="AF37" i="2"/>
  <c r="O77" i="3"/>
  <c r="T77" i="3" s="1"/>
  <c r="O75" i="3"/>
  <c r="R75" i="3" s="1"/>
  <c r="O73" i="3"/>
  <c r="T73" i="3" s="1"/>
  <c r="O71" i="3"/>
  <c r="T71" i="3" s="1"/>
  <c r="O67" i="3"/>
  <c r="T67" i="3" s="1"/>
  <c r="O64" i="3"/>
  <c r="R64" i="3" s="1"/>
  <c r="O61" i="3"/>
  <c r="R61" i="3" s="1"/>
  <c r="O59" i="3"/>
  <c r="T59" i="3" s="1"/>
  <c r="O57" i="3"/>
  <c r="T57" i="3" s="1"/>
  <c r="O55" i="3"/>
  <c r="R55" i="3" s="1"/>
  <c r="O53" i="3"/>
  <c r="T53" i="3" s="1"/>
  <c r="O51" i="3"/>
  <c r="T51" i="3" s="1"/>
  <c r="O49" i="3"/>
  <c r="T49" i="3" s="1"/>
  <c r="O47" i="3"/>
  <c r="R47" i="3" s="1"/>
  <c r="O45" i="3"/>
  <c r="T45" i="3" s="1"/>
  <c r="O43" i="3"/>
  <c r="T43" i="3" s="1"/>
  <c r="O41" i="3"/>
  <c r="T41" i="3" s="1"/>
  <c r="L33" i="3"/>
  <c r="P33" i="3" s="1"/>
  <c r="L32" i="3"/>
  <c r="S32" i="3" s="1"/>
  <c r="L31" i="3"/>
  <c r="S31" i="3" s="1"/>
  <c r="L30" i="3"/>
  <c r="S30" i="3" s="1"/>
  <c r="L29" i="3"/>
  <c r="P29" i="3" s="1"/>
  <c r="L26" i="3"/>
  <c r="S26" i="3" s="1"/>
  <c r="L25" i="3"/>
  <c r="S25" i="3" s="1"/>
  <c r="L24" i="3"/>
  <c r="S24" i="3" s="1"/>
  <c r="L23" i="3"/>
  <c r="P23" i="3" s="1"/>
  <c r="L22" i="3"/>
  <c r="S22" i="3" s="1"/>
  <c r="L19" i="3"/>
  <c r="S19" i="3" s="1"/>
  <c r="L18" i="3"/>
  <c r="S18" i="3" s="1"/>
  <c r="L17" i="3"/>
  <c r="P17" i="3" s="1"/>
  <c r="L16" i="3"/>
  <c r="S16" i="3" s="1"/>
  <c r="L15" i="3"/>
  <c r="S15" i="3" s="1"/>
  <c r="I12" i="3"/>
  <c r="L12" i="3" s="1"/>
  <c r="I11" i="3"/>
  <c r="L11" i="3" s="1"/>
  <c r="I10" i="3"/>
  <c r="L10" i="3" s="1"/>
  <c r="I9" i="3"/>
  <c r="L9" i="3" s="1"/>
  <c r="I8" i="3"/>
  <c r="L8" i="3" s="1"/>
  <c r="O61" i="2"/>
  <c r="O59" i="2"/>
  <c r="O58" i="2"/>
  <c r="L28" i="2"/>
  <c r="L27" i="2"/>
  <c r="L26" i="2"/>
  <c r="L25" i="2"/>
  <c r="L24" i="2"/>
  <c r="L23" i="2"/>
  <c r="L22" i="2"/>
  <c r="L21" i="2"/>
  <c r="L20" i="2"/>
  <c r="L19" i="2"/>
  <c r="L18" i="2"/>
  <c r="L17" i="2"/>
  <c r="L16" i="2"/>
  <c r="L15" i="2"/>
  <c r="L14" i="2"/>
  <c r="L13" i="2"/>
  <c r="L12" i="2"/>
  <c r="L11" i="2"/>
  <c r="L10" i="2"/>
  <c r="L9" i="2"/>
  <c r="AG30" i="2" l="1"/>
  <c r="T47" i="3"/>
  <c r="R53" i="3"/>
  <c r="AF32" i="2"/>
  <c r="AH29" i="2"/>
  <c r="T61" i="3"/>
  <c r="R45" i="3"/>
  <c r="T75" i="3"/>
  <c r="T64" i="3"/>
  <c r="R73" i="3"/>
  <c r="T55" i="3"/>
  <c r="AH30" i="2"/>
  <c r="AG29" i="2"/>
  <c r="AH31" i="2"/>
  <c r="AG31" i="2"/>
  <c r="V12" i="2"/>
  <c r="AA12" i="2"/>
  <c r="AD12" i="2" s="1"/>
  <c r="P12" i="2"/>
  <c r="Z12" i="2"/>
  <c r="AC12" i="2" s="1"/>
  <c r="AB12" i="2"/>
  <c r="AE12" i="2" s="1"/>
  <c r="S12" i="2"/>
  <c r="AB13" i="2"/>
  <c r="AE13" i="2" s="1"/>
  <c r="AA13" i="2"/>
  <c r="AD13" i="2" s="1"/>
  <c r="Z13" i="2"/>
  <c r="AC13" i="2" s="1"/>
  <c r="S13" i="2"/>
  <c r="P13" i="2"/>
  <c r="V13" i="2"/>
  <c r="AA25" i="2"/>
  <c r="AD25" i="2" s="1"/>
  <c r="AB25" i="2"/>
  <c r="AE25" i="2" s="1"/>
  <c r="Z25" i="2"/>
  <c r="AC25" i="2" s="1"/>
  <c r="V25" i="2"/>
  <c r="S25" i="2"/>
  <c r="P25" i="2"/>
  <c r="Z10" i="2"/>
  <c r="AC10" i="2" s="1"/>
  <c r="V10" i="2"/>
  <c r="S10" i="2"/>
  <c r="AB10" i="2"/>
  <c r="AE10" i="2" s="1"/>
  <c r="P10" i="2"/>
  <c r="AA10" i="2"/>
  <c r="AD10" i="2" s="1"/>
  <c r="AB14" i="2"/>
  <c r="AE14" i="2" s="1"/>
  <c r="S14" i="2"/>
  <c r="AA14" i="2"/>
  <c r="AD14" i="2" s="1"/>
  <c r="V14" i="2"/>
  <c r="P14" i="2"/>
  <c r="Z14" i="2"/>
  <c r="AC14" i="2" s="1"/>
  <c r="Z18" i="2"/>
  <c r="AC18" i="2" s="1"/>
  <c r="AA18" i="2"/>
  <c r="AD18" i="2" s="1"/>
  <c r="S18" i="2"/>
  <c r="P18" i="2"/>
  <c r="V18" i="2"/>
  <c r="AB18" i="2"/>
  <c r="AE18" i="2" s="1"/>
  <c r="AB22" i="2"/>
  <c r="AE22" i="2" s="1"/>
  <c r="S22" i="2"/>
  <c r="P22" i="2"/>
  <c r="AA22" i="2"/>
  <c r="AD22" i="2" s="1"/>
  <c r="Z22" i="2"/>
  <c r="AC22" i="2" s="1"/>
  <c r="V22" i="2"/>
  <c r="AB26" i="2"/>
  <c r="AE26" i="2" s="1"/>
  <c r="V26" i="2"/>
  <c r="S26" i="2"/>
  <c r="P26" i="2"/>
  <c r="AA26" i="2"/>
  <c r="AD26" i="2" s="1"/>
  <c r="Z26" i="2"/>
  <c r="AC26" i="2" s="1"/>
  <c r="AB56" i="2"/>
  <c r="AE56" i="2" s="1"/>
  <c r="Z56" i="2"/>
  <c r="AC56" i="2" s="1"/>
  <c r="V56" i="2"/>
  <c r="T56" i="2"/>
  <c r="R56" i="2"/>
  <c r="AA56" i="2"/>
  <c r="AD56" i="2" s="1"/>
  <c r="R61" i="2"/>
  <c r="AB61" i="2"/>
  <c r="AE61" i="2" s="1"/>
  <c r="Z61" i="2"/>
  <c r="AC61" i="2" s="1"/>
  <c r="AA61" i="2"/>
  <c r="AD61" i="2" s="1"/>
  <c r="V61" i="2"/>
  <c r="T61" i="2"/>
  <c r="AG33" i="2"/>
  <c r="AF31" i="2"/>
  <c r="AA9" i="2"/>
  <c r="AD9" i="2" s="1"/>
  <c r="AB9" i="2"/>
  <c r="AE9" i="2" s="1"/>
  <c r="V9" i="2"/>
  <c r="Z9" i="2"/>
  <c r="AC9" i="2" s="1"/>
  <c r="P9" i="2"/>
  <c r="S9" i="2"/>
  <c r="AB21" i="2"/>
  <c r="AE21" i="2" s="1"/>
  <c r="V21" i="2"/>
  <c r="AA21" i="2"/>
  <c r="AD21" i="2" s="1"/>
  <c r="S21" i="2"/>
  <c r="P21" i="2"/>
  <c r="Z21" i="2"/>
  <c r="AC21" i="2" s="1"/>
  <c r="Z11" i="2"/>
  <c r="AC11" i="2" s="1"/>
  <c r="S11" i="2"/>
  <c r="P11" i="2"/>
  <c r="AA11" i="2"/>
  <c r="AD11" i="2" s="1"/>
  <c r="V11" i="2"/>
  <c r="AB11" i="2"/>
  <c r="AE11" i="2" s="1"/>
  <c r="AA15" i="2"/>
  <c r="AD15" i="2" s="1"/>
  <c r="V15" i="2"/>
  <c r="P15" i="2"/>
  <c r="AB15" i="2"/>
  <c r="AE15" i="2" s="1"/>
  <c r="Z15" i="2"/>
  <c r="AC15" i="2" s="1"/>
  <c r="S15" i="2"/>
  <c r="AA19" i="2"/>
  <c r="AD19" i="2" s="1"/>
  <c r="P19" i="2"/>
  <c r="Z19" i="2"/>
  <c r="AC19" i="2" s="1"/>
  <c r="V19" i="2"/>
  <c r="AB19" i="2"/>
  <c r="AE19" i="2" s="1"/>
  <c r="S19" i="2"/>
  <c r="AA23" i="2"/>
  <c r="AD23" i="2" s="1"/>
  <c r="P23" i="2"/>
  <c r="Z23" i="2"/>
  <c r="AC23" i="2" s="1"/>
  <c r="S23" i="2"/>
  <c r="AB23" i="2"/>
  <c r="AE23" i="2" s="1"/>
  <c r="V23" i="2"/>
  <c r="AB27" i="2"/>
  <c r="AE27" i="2" s="1"/>
  <c r="Z27" i="2"/>
  <c r="AC27" i="2" s="1"/>
  <c r="P27" i="2"/>
  <c r="AA27" i="2"/>
  <c r="AD27" i="2" s="1"/>
  <c r="V27" i="2"/>
  <c r="S27" i="2"/>
  <c r="R58" i="2"/>
  <c r="AA58" i="2"/>
  <c r="AD58" i="2" s="1"/>
  <c r="T58" i="2"/>
  <c r="Z58" i="2"/>
  <c r="AC58" i="2" s="1"/>
  <c r="V58" i="2"/>
  <c r="AB58" i="2"/>
  <c r="AE58" i="2" s="1"/>
  <c r="AF33" i="2"/>
  <c r="AG32" i="2"/>
  <c r="AA16" i="2"/>
  <c r="AD16" i="2" s="1"/>
  <c r="V16" i="2"/>
  <c r="AB16" i="2"/>
  <c r="AE16" i="2" s="1"/>
  <c r="S16" i="2"/>
  <c r="Z16" i="2"/>
  <c r="AC16" i="2" s="1"/>
  <c r="P16" i="2"/>
  <c r="V20" i="2"/>
  <c r="AB20" i="2"/>
  <c r="AE20" i="2" s="1"/>
  <c r="AA20" i="2"/>
  <c r="AD20" i="2" s="1"/>
  <c r="Z20" i="2"/>
  <c r="AC20" i="2" s="1"/>
  <c r="S20" i="2"/>
  <c r="P20" i="2"/>
  <c r="AA24" i="2"/>
  <c r="AD24" i="2" s="1"/>
  <c r="V24" i="2"/>
  <c r="Z24" i="2"/>
  <c r="AC24" i="2" s="1"/>
  <c r="AB24" i="2"/>
  <c r="AE24" i="2" s="1"/>
  <c r="S24" i="2"/>
  <c r="P24" i="2"/>
  <c r="AB28" i="2"/>
  <c r="AE28" i="2" s="1"/>
  <c r="V28" i="2"/>
  <c r="AA28" i="2"/>
  <c r="AD28" i="2" s="1"/>
  <c r="Z28" i="2"/>
  <c r="AC28" i="2" s="1"/>
  <c r="S28" i="2"/>
  <c r="P28" i="2"/>
  <c r="T59" i="2"/>
  <c r="AB59" i="2"/>
  <c r="AE59" i="2" s="1"/>
  <c r="R59" i="2"/>
  <c r="V59" i="2"/>
  <c r="AA59" i="2"/>
  <c r="AD59" i="2" s="1"/>
  <c r="Z59" i="2"/>
  <c r="AC59" i="2" s="1"/>
  <c r="AH33" i="2"/>
  <c r="AF29" i="2"/>
  <c r="AH32" i="2"/>
  <c r="AF30" i="2"/>
  <c r="Z17" i="2"/>
  <c r="AC17" i="2" s="1"/>
  <c r="S17" i="2"/>
  <c r="AB17" i="2"/>
  <c r="AE17" i="2" s="1"/>
  <c r="AA17" i="2"/>
  <c r="AD17" i="2" s="1"/>
  <c r="V17" i="2"/>
  <c r="P17" i="2"/>
  <c r="S33" i="3"/>
  <c r="P32" i="3"/>
  <c r="S29" i="3"/>
  <c r="P26" i="3"/>
  <c r="S23" i="3"/>
  <c r="P22" i="3"/>
  <c r="S17" i="3"/>
  <c r="P16" i="3"/>
  <c r="S10" i="3"/>
  <c r="P10" i="3"/>
  <c r="S9" i="3"/>
  <c r="P9" i="3"/>
  <c r="S11" i="3"/>
  <c r="P11" i="3"/>
  <c r="S8" i="3"/>
  <c r="P8" i="3"/>
  <c r="S12" i="3"/>
  <c r="P12" i="3"/>
  <c r="P15" i="3"/>
  <c r="P19" i="3"/>
  <c r="P25" i="3"/>
  <c r="P31" i="3"/>
  <c r="R43" i="3"/>
  <c r="R51" i="3"/>
  <c r="R59" i="3"/>
  <c r="R71" i="3"/>
  <c r="P18" i="3"/>
  <c r="P24" i="3"/>
  <c r="P30" i="3"/>
  <c r="R41" i="3"/>
  <c r="R49" i="3"/>
  <c r="R57" i="3"/>
  <c r="R67" i="3"/>
  <c r="R77" i="3"/>
  <c r="AH12" i="2" l="1"/>
  <c r="AG59" i="2"/>
  <c r="AG23" i="2"/>
  <c r="AF24" i="2"/>
  <c r="AF19" i="2"/>
  <c r="AG17" i="2"/>
  <c r="AF28" i="2"/>
  <c r="AH19" i="2"/>
  <c r="AG19" i="2"/>
  <c r="AH61" i="2"/>
  <c r="AH10" i="2"/>
  <c r="AG13" i="2"/>
  <c r="AG27" i="2"/>
  <c r="AG11" i="2"/>
  <c r="AF12" i="2"/>
  <c r="AH28" i="2"/>
  <c r="AG21" i="2"/>
  <c r="AH22" i="2"/>
  <c r="AG15" i="2"/>
  <c r="AH18" i="2"/>
  <c r="AH26" i="2"/>
  <c r="AF18" i="2"/>
  <c r="AH14" i="2"/>
  <c r="AH59" i="2"/>
  <c r="AF58" i="2"/>
  <c r="AF27" i="2"/>
  <c r="AH9" i="2"/>
  <c r="AG28" i="2"/>
  <c r="AF11" i="2"/>
  <c r="AF22" i="2"/>
  <c r="AF10" i="2"/>
  <c r="AH25" i="2"/>
  <c r="AH13" i="2"/>
  <c r="AF20" i="2"/>
  <c r="AH58" i="2"/>
  <c r="AG58" i="2"/>
  <c r="AF9" i="2"/>
  <c r="AG18" i="2"/>
  <c r="AG12" i="2"/>
  <c r="AF17" i="2"/>
  <c r="AF59" i="2"/>
  <c r="AH24" i="2"/>
  <c r="AG24" i="2"/>
  <c r="AG16" i="2"/>
  <c r="AH27" i="2"/>
  <c r="AF23" i="2"/>
  <c r="AF15" i="2"/>
  <c r="AH21" i="2"/>
  <c r="AG61" i="2"/>
  <c r="AG56" i="2"/>
  <c r="AG14" i="2"/>
  <c r="AG10" i="2"/>
  <c r="AG25" i="2"/>
  <c r="AH17" i="2"/>
  <c r="AG20" i="2"/>
  <c r="AF56" i="2"/>
  <c r="AH56" i="2"/>
  <c r="AF26" i="2"/>
  <c r="AF13" i="2"/>
  <c r="AH20" i="2"/>
  <c r="AF16" i="2"/>
  <c r="AH15" i="2"/>
  <c r="AH16" i="2"/>
  <c r="AH23" i="2"/>
  <c r="AH11" i="2"/>
  <c r="AF21" i="2"/>
  <c r="AG9" i="2"/>
  <c r="AF61" i="2"/>
  <c r="AG26" i="2"/>
  <c r="AG22" i="2"/>
  <c r="AF14" i="2"/>
  <c r="AF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TSUKUI CORPORATION</author>
    <author>hrm_kouchi</author>
  </authors>
  <commentList>
    <comment ref="S1" authorId="0" shapeId="0" xr:uid="{00000000-0006-0000-0000-000001000000}">
      <text>
        <r>
          <rPr>
            <b/>
            <sz val="9"/>
            <color indexed="81"/>
            <rFont val="ＭＳ Ｐゴシック"/>
            <family val="3"/>
            <charset val="128"/>
          </rPr>
          <t>対象の単価を▼をクリックし、リストから選択してください。</t>
        </r>
      </text>
    </comment>
    <comment ref="A2" authorId="1" shapeId="0" xr:uid="{00000000-0006-0000-0000-000002000000}">
      <text>
        <r>
          <rPr>
            <b/>
            <sz val="9"/>
            <color indexed="81"/>
            <rFont val="ＭＳ Ｐゴシック"/>
            <family val="3"/>
            <charset val="128"/>
          </rPr>
          <t>指定通知書の名称</t>
        </r>
        <r>
          <rPr>
            <sz val="9"/>
            <color indexed="81"/>
            <rFont val="ＭＳ Ｐゴシック"/>
            <family val="3"/>
            <charset val="128"/>
          </rPr>
          <t xml:space="preserve">
</t>
        </r>
      </text>
    </comment>
    <comment ref="A37" authorId="0" shapeId="0" xr:uid="{00000000-0006-0000-0000-000003000000}">
      <text>
        <r>
          <rPr>
            <b/>
            <sz val="9"/>
            <color indexed="81"/>
            <rFont val="ＭＳ Ｐゴシック"/>
            <family val="3"/>
            <charset val="128"/>
          </rPr>
          <t>不要な加算の取り扱いは
・行の非表示
・算定区分の「○」「－」の表示
・その他
いずれでも構いません。ブロック、エリアの方針、保険者の見解に沿って対応して下さい。</t>
        </r>
      </text>
    </comment>
    <comment ref="V37" authorId="0" shapeId="0" xr:uid="{00000000-0006-0000-0000-000004000000}">
      <text>
        <r>
          <rPr>
            <b/>
            <sz val="9"/>
            <color indexed="81"/>
            <rFont val="ＭＳ Ｐゴシック"/>
            <family val="3"/>
            <charset val="128"/>
          </rPr>
          <t>表示が不要であればこの列を印刷範囲に含めないでください。</t>
        </r>
      </text>
    </comment>
    <comment ref="E92" authorId="0" shapeId="0" xr:uid="{00000000-0006-0000-0000-000005000000}">
      <text>
        <r>
          <rPr>
            <b/>
            <sz val="9"/>
            <color indexed="81"/>
            <rFont val="ＭＳ Ｐゴシック"/>
            <family val="3"/>
            <charset val="128"/>
          </rPr>
          <t>運営規程、重要事項説明書に合わせた記載としてください。不要なものの記載方法はブロック、エリアの方針、または保険者の見解に沿って対応してください。</t>
        </r>
      </text>
    </comment>
    <comment ref="A95" authorId="1" shapeId="0" xr:uid="{00000000-0006-0000-0000-000006000000}">
      <text>
        <r>
          <rPr>
            <b/>
            <sz val="9"/>
            <color indexed="81"/>
            <rFont val="ＭＳ Ｐゴシック"/>
            <family val="3"/>
            <charset val="128"/>
          </rPr>
          <t>昼食とおやつ代を分ける必要がある場合は、各自で行を挿入し、記載してください。</t>
        </r>
      </text>
    </comment>
    <comment ref="A99" authorId="1" shapeId="0" xr:uid="{00000000-0006-0000-0000-000007000000}">
      <text>
        <r>
          <rPr>
            <b/>
            <sz val="9"/>
            <color indexed="81"/>
            <rFont val="ＭＳ Ｐゴシック"/>
            <family val="3"/>
            <charset val="128"/>
          </rPr>
          <t>使用しない場合は非表示としてください。</t>
        </r>
      </text>
    </comment>
    <comment ref="A100" authorId="1" shapeId="0" xr:uid="{00000000-0006-0000-0000-000008000000}">
      <text>
        <r>
          <rPr>
            <b/>
            <sz val="9"/>
            <color indexed="81"/>
            <rFont val="ＭＳ Ｐゴシック"/>
            <family val="3"/>
            <charset val="128"/>
          </rPr>
          <t>使用しない場合は非表示としてください。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廣澤 朋実</author>
    <author>金谷 勇歩</author>
  </authors>
  <commentList>
    <comment ref="M48" authorId="0" shapeId="0" xr:uid="{3D8F738A-7BF8-4F0E-B35D-5E6A6621FA5D}">
      <text>
        <r>
          <rPr>
            <b/>
            <sz val="9"/>
            <color indexed="81"/>
            <rFont val="MS P ゴシック"/>
            <family val="3"/>
            <charset val="128"/>
          </rPr>
          <t>キャンセル料は、圏の方針に従っていずれか記載ください。</t>
        </r>
      </text>
    </comment>
    <comment ref="X52" authorId="1" shapeId="0" xr:uid="{C0DB97B4-8AB3-4476-89FC-4258FA87E9D8}">
      <text>
        <r>
          <rPr>
            <sz val="9"/>
            <color indexed="81"/>
            <rFont val="MS P ゴシック"/>
            <family val="3"/>
            <charset val="128"/>
          </rPr>
          <t>不要な加算の取り扱いは
・算定区分の「○」「－」の表示
※フィルターで絞れます
・行の非表示
・その他
いずれでも構いません。ブロック、エリアの方針、保険者の見解に沿って対応して下さい。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廣澤 朋実</author>
    <author>金谷 勇歩</author>
  </authors>
  <commentList>
    <comment ref="M51" authorId="0" shapeId="0" xr:uid="{7A2FDFD5-EF73-4755-A809-0B6459267E3B}">
      <text>
        <r>
          <rPr>
            <b/>
            <sz val="9"/>
            <color indexed="81"/>
            <rFont val="MS P ゴシック"/>
            <family val="3"/>
            <charset val="128"/>
          </rPr>
          <t>キャンセル料は、圏の方針に従っていずれか記載ください。</t>
        </r>
      </text>
    </comment>
    <comment ref="M52" authorId="0" shapeId="0" xr:uid="{CCD21A31-EEC7-4782-B6ED-E186DC613D96}">
      <text>
        <r>
          <rPr>
            <b/>
            <sz val="9"/>
            <color indexed="81"/>
            <rFont val="MS P ゴシック"/>
            <family val="3"/>
            <charset val="128"/>
          </rPr>
          <t>キャンセル料は、圏の方針に従っていずれか記載ください。</t>
        </r>
      </text>
    </comment>
    <comment ref="X56" authorId="1" shapeId="0" xr:uid="{DEA19D15-4997-487D-ADD7-FEEAA1589847}">
      <text>
        <r>
          <rPr>
            <sz val="9"/>
            <color indexed="81"/>
            <rFont val="MS P ゴシック"/>
            <family val="3"/>
            <charset val="128"/>
          </rPr>
          <t>不要な加算の取り扱いは
・算定区分の「○」「－」の表示
※フィルターで絞れます
・行の非表示
・その他
いずれでも構いません。ブロック、エリアの方針、保険者の見解に沿って対応して下さい。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廣澤 朋実</author>
    <author>金谷 勇歩</author>
  </authors>
  <commentList>
    <comment ref="M51" authorId="0" shapeId="0" xr:uid="{1A4D48BF-400B-4B1D-88E9-3AD6FD735BD7}">
      <text>
        <r>
          <rPr>
            <b/>
            <sz val="9"/>
            <color indexed="81"/>
            <rFont val="MS P ゴシック"/>
            <family val="3"/>
            <charset val="128"/>
          </rPr>
          <t>キャンセル料は、圏の方針に従っていずれか記載ください。</t>
        </r>
      </text>
    </comment>
    <comment ref="M52" authorId="0" shapeId="0" xr:uid="{E6B53472-99AF-4FC4-B914-BD77B05DE09A}">
      <text>
        <r>
          <rPr>
            <b/>
            <sz val="9"/>
            <color indexed="81"/>
            <rFont val="MS P ゴシック"/>
            <family val="3"/>
            <charset val="128"/>
          </rPr>
          <t>キャンセル料は、圏の方針に従っていずれか記載ください。</t>
        </r>
      </text>
    </comment>
    <comment ref="X56" authorId="1" shapeId="0" xr:uid="{10EA8E6F-8E89-4C29-9708-B4C50E79B8B8}">
      <text>
        <r>
          <rPr>
            <sz val="9"/>
            <color indexed="81"/>
            <rFont val="MS P ゴシック"/>
            <family val="3"/>
            <charset val="128"/>
          </rPr>
          <t>不要な加算の取り扱いは
・算定区分の「○」「－」の表示
※フィルターで絞れます
・行の非表示
・その他
いずれでも構いません。ブロック、エリアの方針、保険者の見解に沿って対応して下さい。</t>
        </r>
      </text>
    </comment>
  </commentList>
</comments>
</file>

<file path=xl/sharedStrings.xml><?xml version="1.0" encoding="utf-8"?>
<sst xmlns="http://schemas.openxmlformats.org/spreadsheetml/2006/main" count="702" uniqueCount="200">
  <si>
    <t>別紙料金表（通所介護）</t>
    <rPh sb="0" eb="2">
      <t>ベッシ</t>
    </rPh>
    <rPh sb="2" eb="4">
      <t>リョウキン</t>
    </rPh>
    <rPh sb="4" eb="5">
      <t>ヒョウ</t>
    </rPh>
    <rPh sb="6" eb="8">
      <t>ツウショ</t>
    </rPh>
    <rPh sb="8" eb="10">
      <t>カイゴ</t>
    </rPh>
    <phoneticPr fontId="3"/>
  </si>
  <si>
    <t>地域区分単価</t>
    <rPh sb="0" eb="2">
      <t>チイキ</t>
    </rPh>
    <rPh sb="2" eb="4">
      <t>クブン</t>
    </rPh>
    <rPh sb="4" eb="6">
      <t>タンカ</t>
    </rPh>
    <phoneticPr fontId="3"/>
  </si>
  <si>
    <t>地域区分</t>
    <rPh sb="0" eb="2">
      <t>チイキ</t>
    </rPh>
    <rPh sb="2" eb="4">
      <t>クブン</t>
    </rPh>
    <phoneticPr fontId="3"/>
  </si>
  <si>
    <t>1級地</t>
    <rPh sb="1" eb="2">
      <t>キュウ</t>
    </rPh>
    <rPh sb="2" eb="3">
      <t>チ</t>
    </rPh>
    <phoneticPr fontId="3"/>
  </si>
  <si>
    <t>2級地</t>
    <rPh sb="1" eb="2">
      <t>キュウ</t>
    </rPh>
    <rPh sb="2" eb="3">
      <t>チ</t>
    </rPh>
    <phoneticPr fontId="3"/>
  </si>
  <si>
    <t>3級地</t>
    <rPh sb="1" eb="2">
      <t>キュウ</t>
    </rPh>
    <rPh sb="2" eb="3">
      <t>チ</t>
    </rPh>
    <phoneticPr fontId="3"/>
  </si>
  <si>
    <t>4級地</t>
    <rPh sb="1" eb="2">
      <t>キュウ</t>
    </rPh>
    <rPh sb="2" eb="3">
      <t>チ</t>
    </rPh>
    <phoneticPr fontId="3"/>
  </si>
  <si>
    <t>5級地</t>
    <rPh sb="1" eb="2">
      <t>キュウ</t>
    </rPh>
    <rPh sb="2" eb="3">
      <t>チ</t>
    </rPh>
    <phoneticPr fontId="3"/>
  </si>
  <si>
    <t>6級地</t>
    <rPh sb="1" eb="2">
      <t>キュウ</t>
    </rPh>
    <rPh sb="2" eb="3">
      <t>チ</t>
    </rPh>
    <phoneticPr fontId="3"/>
  </si>
  <si>
    <t>7級地</t>
    <rPh sb="1" eb="2">
      <t>キュウ</t>
    </rPh>
    <rPh sb="2" eb="3">
      <t>チ</t>
    </rPh>
    <phoneticPr fontId="3"/>
  </si>
  <si>
    <t>その他</t>
    <rPh sb="2" eb="3">
      <t>タ</t>
    </rPh>
    <phoneticPr fontId="3"/>
  </si>
  <si>
    <t>ツクイ○○</t>
    <phoneticPr fontId="3"/>
  </si>
  <si>
    <t>平成27年8月1日改正</t>
    <rPh sb="0" eb="2">
      <t>ヘイセイ</t>
    </rPh>
    <rPh sb="4" eb="5">
      <t>ネン</t>
    </rPh>
    <rPh sb="6" eb="7">
      <t>ガツ</t>
    </rPh>
    <rPh sb="8" eb="9">
      <t>ニチ</t>
    </rPh>
    <rPh sb="9" eb="11">
      <t>カイセイ</t>
    </rPh>
    <phoneticPr fontId="3"/>
  </si>
  <si>
    <t>※介護保険の支給限度基準額を超過したご利用分（加算分を含みます。）は、</t>
    <rPh sb="1" eb="3">
      <t>カイゴ</t>
    </rPh>
    <rPh sb="3" eb="5">
      <t>ホケン</t>
    </rPh>
    <rPh sb="6" eb="8">
      <t>シキュウ</t>
    </rPh>
    <rPh sb="8" eb="10">
      <t>ゲンド</t>
    </rPh>
    <rPh sb="10" eb="12">
      <t>キジュン</t>
    </rPh>
    <rPh sb="12" eb="13">
      <t>ガク</t>
    </rPh>
    <rPh sb="14" eb="16">
      <t>チョウカ</t>
    </rPh>
    <rPh sb="19" eb="21">
      <t>リヨウ</t>
    </rPh>
    <rPh sb="21" eb="22">
      <t>ブン</t>
    </rPh>
    <rPh sb="23" eb="25">
      <t>カサン</t>
    </rPh>
    <rPh sb="25" eb="26">
      <t>ブン</t>
    </rPh>
    <rPh sb="27" eb="28">
      <t>フク</t>
    </rPh>
    <phoneticPr fontId="3"/>
  </si>
  <si>
    <t>○</t>
    <phoneticPr fontId="3"/>
  </si>
  <si>
    <t>－</t>
    <phoneticPr fontId="3"/>
  </si>
  <si>
    <t xml:space="preserve">  介護職員処遇改善加算を含め、全額ご利用者負担となります。</t>
    <rPh sb="2" eb="4">
      <t>カイゴ</t>
    </rPh>
    <rPh sb="4" eb="6">
      <t>ショクイン</t>
    </rPh>
    <rPh sb="6" eb="8">
      <t>ショグウ</t>
    </rPh>
    <rPh sb="8" eb="10">
      <t>カイゼン</t>
    </rPh>
    <rPh sb="10" eb="12">
      <t>カサン</t>
    </rPh>
    <rPh sb="13" eb="14">
      <t>フク</t>
    </rPh>
    <phoneticPr fontId="5"/>
  </si>
  <si>
    <t>【 基本部分 】</t>
    <rPh sb="2" eb="4">
      <t>キホン</t>
    </rPh>
    <rPh sb="4" eb="6">
      <t>ブブン</t>
    </rPh>
    <phoneticPr fontId="3"/>
  </si>
  <si>
    <t>所要時間</t>
    <rPh sb="0" eb="2">
      <t>ショヨウ</t>
    </rPh>
    <rPh sb="2" eb="4">
      <t>ジカン</t>
    </rPh>
    <phoneticPr fontId="3"/>
  </si>
  <si>
    <t>ご利用者の
要介護度</t>
    <rPh sb="1" eb="3">
      <t>リヨウ</t>
    </rPh>
    <rPh sb="3" eb="4">
      <t>シャ</t>
    </rPh>
    <rPh sb="6" eb="7">
      <t>ヨウ</t>
    </rPh>
    <rPh sb="7" eb="9">
      <t>カイゴ</t>
    </rPh>
    <rPh sb="9" eb="10">
      <t>ド</t>
    </rPh>
    <phoneticPr fontId="3"/>
  </si>
  <si>
    <t>単位数</t>
    <rPh sb="0" eb="2">
      <t>タンイ</t>
    </rPh>
    <rPh sb="2" eb="3">
      <t>スウ</t>
    </rPh>
    <phoneticPr fontId="3"/>
  </si>
  <si>
    <t>１回あたりの
利用料</t>
    <rPh sb="1" eb="2">
      <t>カイ</t>
    </rPh>
    <rPh sb="7" eb="10">
      <t>リヨウリョウ</t>
    </rPh>
    <phoneticPr fontId="3"/>
  </si>
  <si>
    <t>ご利用者負担金</t>
    <rPh sb="1" eb="3">
      <t>リヨウ</t>
    </rPh>
    <rPh sb="3" eb="4">
      <t>シャ</t>
    </rPh>
    <rPh sb="4" eb="6">
      <t>フタン</t>
    </rPh>
    <rPh sb="6" eb="7">
      <t>キン</t>
    </rPh>
    <phoneticPr fontId="3"/>
  </si>
  <si>
    <t>１割</t>
    <rPh sb="1" eb="2">
      <t>ワリ</t>
    </rPh>
    <phoneticPr fontId="2"/>
  </si>
  <si>
    <t>２割</t>
    <rPh sb="1" eb="2">
      <t>ワリ</t>
    </rPh>
    <phoneticPr fontId="2"/>
  </si>
  <si>
    <t>２時間以上
３時間未満</t>
    <rPh sb="1" eb="3">
      <t>ジカン</t>
    </rPh>
    <rPh sb="3" eb="5">
      <t>イジョウ</t>
    </rPh>
    <rPh sb="8" eb="10">
      <t>ジカン</t>
    </rPh>
    <rPh sb="10" eb="12">
      <t>ミマン</t>
    </rPh>
    <phoneticPr fontId="3"/>
  </si>
  <si>
    <t>要介護　１</t>
    <rPh sb="0" eb="1">
      <t>ヨウ</t>
    </rPh>
    <rPh sb="1" eb="3">
      <t>カイゴ</t>
    </rPh>
    <phoneticPr fontId="3"/>
  </si>
  <si>
    <t>要介護　２</t>
    <rPh sb="0" eb="1">
      <t>ヨウ</t>
    </rPh>
    <rPh sb="1" eb="3">
      <t>カイゴ</t>
    </rPh>
    <phoneticPr fontId="3"/>
  </si>
  <si>
    <t>要介護　３</t>
    <rPh sb="0" eb="1">
      <t>ヨウ</t>
    </rPh>
    <rPh sb="1" eb="3">
      <t>カイゴ</t>
    </rPh>
    <phoneticPr fontId="3"/>
  </si>
  <si>
    <t>要介護　４</t>
    <rPh sb="0" eb="1">
      <t>ヨウ</t>
    </rPh>
    <rPh sb="1" eb="3">
      <t>カイゴ</t>
    </rPh>
    <phoneticPr fontId="3"/>
  </si>
  <si>
    <t>要介護　５</t>
    <rPh sb="0" eb="1">
      <t>ヨウ</t>
    </rPh>
    <rPh sb="1" eb="3">
      <t>カイゴ</t>
    </rPh>
    <phoneticPr fontId="3"/>
  </si>
  <si>
    <t>単位数</t>
    <rPh sb="0" eb="3">
      <t>タンイスウ</t>
    </rPh>
    <phoneticPr fontId="3"/>
  </si>
  <si>
    <t>３時間以上
５時間未満</t>
    <rPh sb="1" eb="3">
      <t>ジカン</t>
    </rPh>
    <rPh sb="3" eb="5">
      <t>イジョウ</t>
    </rPh>
    <rPh sb="8" eb="10">
      <t>ジカン</t>
    </rPh>
    <rPh sb="10" eb="12">
      <t>ミマン</t>
    </rPh>
    <phoneticPr fontId="3"/>
  </si>
  <si>
    <t>５時間以上
７時間未満</t>
    <rPh sb="1" eb="3">
      <t>ジカン</t>
    </rPh>
    <rPh sb="3" eb="5">
      <t>イジョウ</t>
    </rPh>
    <rPh sb="8" eb="10">
      <t>ジカン</t>
    </rPh>
    <rPh sb="10" eb="12">
      <t>ミマン</t>
    </rPh>
    <phoneticPr fontId="3"/>
  </si>
  <si>
    <t>７時間以上
９時間未満</t>
    <rPh sb="1" eb="3">
      <t>ジカン</t>
    </rPh>
    <rPh sb="3" eb="5">
      <t>イジョウ</t>
    </rPh>
    <rPh sb="8" eb="10">
      <t>ジカン</t>
    </rPh>
    <rPh sb="10" eb="12">
      <t>ミマン</t>
    </rPh>
    <phoneticPr fontId="3"/>
  </si>
  <si>
    <t>【 加算・減算部分 】　</t>
  </si>
  <si>
    <t>　以下の条件を満たす場合、基本部分に以下の料金が加算又は減算</t>
  </si>
  <si>
    <t>加算の種類</t>
    <rPh sb="0" eb="2">
      <t>カサン</t>
    </rPh>
    <rPh sb="3" eb="5">
      <t>シュルイ</t>
    </rPh>
    <phoneticPr fontId="3"/>
  </si>
  <si>
    <t>加算の要件</t>
    <rPh sb="0" eb="2">
      <t>カサン</t>
    </rPh>
    <rPh sb="3" eb="5">
      <t>ヨウケン</t>
    </rPh>
    <phoneticPr fontId="3"/>
  </si>
  <si>
    <t>加算額（円）</t>
    <rPh sb="0" eb="2">
      <t>カサン</t>
    </rPh>
    <rPh sb="2" eb="3">
      <t>ガク</t>
    </rPh>
    <rPh sb="4" eb="5">
      <t>エン</t>
    </rPh>
    <phoneticPr fontId="3"/>
  </si>
  <si>
    <t>算定</t>
    <rPh sb="0" eb="2">
      <t>サンテイ</t>
    </rPh>
    <phoneticPr fontId="2"/>
  </si>
  <si>
    <t>１回あたり
の利用料</t>
    <rPh sb="1" eb="2">
      <t>カイ</t>
    </rPh>
    <rPh sb="7" eb="10">
      <t>リヨウリョウ</t>
    </rPh>
    <phoneticPr fontId="3"/>
  </si>
  <si>
    <t>ご利用者
負担金</t>
    <rPh sb="1" eb="3">
      <t>リヨウ</t>
    </rPh>
    <rPh sb="3" eb="4">
      <t>シャ</t>
    </rPh>
    <rPh sb="5" eb="8">
      <t>フタンキン</t>
    </rPh>
    <phoneticPr fontId="3"/>
  </si>
  <si>
    <t>1割</t>
    <rPh sb="1" eb="2">
      <t>ワリ</t>
    </rPh>
    <phoneticPr fontId="2"/>
  </si>
  <si>
    <t>2割</t>
    <rPh sb="1" eb="2">
      <t>ワリ</t>
    </rPh>
    <phoneticPr fontId="2"/>
  </si>
  <si>
    <t>延長</t>
    <phoneticPr fontId="3"/>
  </si>
  <si>
    <t>所要時間が９時間以上１０時間未満の場合</t>
    <rPh sb="13" eb="14">
      <t>カン</t>
    </rPh>
    <phoneticPr fontId="3"/>
  </si>
  <si>
    <t>－</t>
  </si>
  <si>
    <t>所要時間が１０時間以上１１時間未満の場合</t>
    <phoneticPr fontId="3"/>
  </si>
  <si>
    <t>所要時間が１１時間以上１２時間未満の場合</t>
    <phoneticPr fontId="3"/>
  </si>
  <si>
    <t>所要時間が１２時間以上１３時間未満の場合</t>
    <phoneticPr fontId="3"/>
  </si>
  <si>
    <t>所要時間が１３時間以上１４時間未満の場合</t>
    <phoneticPr fontId="3"/>
  </si>
  <si>
    <t>入浴介助</t>
    <phoneticPr fontId="3"/>
  </si>
  <si>
    <t>入浴介助を行った場合
（１日につき）</t>
    <rPh sb="13" eb="14">
      <t>ニチ</t>
    </rPh>
    <phoneticPr fontId="3"/>
  </si>
  <si>
    <t>中重度者ケア体制
加算</t>
    <rPh sb="0" eb="1">
      <t>チュウ</t>
    </rPh>
    <rPh sb="1" eb="3">
      <t>ジュウド</t>
    </rPh>
    <rPh sb="3" eb="4">
      <t>シャ</t>
    </rPh>
    <rPh sb="6" eb="8">
      <t>タイセイ</t>
    </rPh>
    <rPh sb="9" eb="11">
      <t>カサン</t>
    </rPh>
    <phoneticPr fontId="3"/>
  </si>
  <si>
    <t>体制要件を満たす場合
（１日につき）</t>
    <rPh sb="0" eb="2">
      <t>タイセイ</t>
    </rPh>
    <rPh sb="2" eb="4">
      <t>ヨウケン</t>
    </rPh>
    <rPh sb="5" eb="6">
      <t>ミ</t>
    </rPh>
    <rPh sb="8" eb="10">
      <t>バアイ</t>
    </rPh>
    <rPh sb="13" eb="14">
      <t>ニチ</t>
    </rPh>
    <phoneticPr fontId="3"/>
  </si>
  <si>
    <t>個別機能訓練(Ⅰ)</t>
    <phoneticPr fontId="3"/>
  </si>
  <si>
    <t>体制・人材要件を満たし、ご利用者への機能訓練を行った場合
（１日につき）</t>
    <rPh sb="31" eb="32">
      <t>ニチ</t>
    </rPh>
    <phoneticPr fontId="3"/>
  </si>
  <si>
    <t>個別機能訓練(Ⅱ)</t>
    <phoneticPr fontId="3"/>
  </si>
  <si>
    <t>認知症加算</t>
    <rPh sb="0" eb="2">
      <t>ニンチ</t>
    </rPh>
    <rPh sb="2" eb="3">
      <t>ショウ</t>
    </rPh>
    <rPh sb="3" eb="5">
      <t>カサン</t>
    </rPh>
    <phoneticPr fontId="3"/>
  </si>
  <si>
    <t>体制要件等を満たす場合
（１日につき）</t>
    <rPh sb="0" eb="2">
      <t>タイセイ</t>
    </rPh>
    <rPh sb="2" eb="4">
      <t>ヨウケン</t>
    </rPh>
    <rPh sb="4" eb="5">
      <t>トウ</t>
    </rPh>
    <rPh sb="6" eb="7">
      <t>ミ</t>
    </rPh>
    <rPh sb="9" eb="11">
      <t>バアイ</t>
    </rPh>
    <rPh sb="14" eb="15">
      <t>ニチ</t>
    </rPh>
    <phoneticPr fontId="3"/>
  </si>
  <si>
    <t>若年性認知症利用者受入</t>
    <rPh sb="6" eb="9">
      <t>リヨウシャ</t>
    </rPh>
    <phoneticPr fontId="3"/>
  </si>
  <si>
    <t>若年性認知症利用者へサービス提供を行った場合
（１日につき）</t>
    <rPh sb="25" eb="26">
      <t>ニチ</t>
    </rPh>
    <phoneticPr fontId="3"/>
  </si>
  <si>
    <t>栄養改善</t>
    <phoneticPr fontId="3"/>
  </si>
  <si>
    <t>栄養食事相談等の栄養改善サービスを行った場合
（１回につき月２回まで）</t>
    <phoneticPr fontId="3"/>
  </si>
  <si>
    <t>口腔機能向上</t>
    <phoneticPr fontId="3"/>
  </si>
  <si>
    <t>口腔清掃指導や摂食・嚥下機能訓練等の口腔機能向上サービスを行った場合
（１回につき月２回まで）</t>
    <phoneticPr fontId="3"/>
  </si>
  <si>
    <t>サービス提供体制
強化(Ⅰ)イ</t>
    <phoneticPr fontId="3"/>
  </si>
  <si>
    <t>体制・人材要件を満たす場合
（１回につき）</t>
    <phoneticPr fontId="3"/>
  </si>
  <si>
    <t>サービス提供体制
強化(Ⅰ)ロ</t>
    <phoneticPr fontId="3"/>
  </si>
  <si>
    <t>サービス提供体制
強化(Ⅱ)</t>
    <phoneticPr fontId="3"/>
  </si>
  <si>
    <t>サービス提供体制
強化(Ⅲ)</t>
    <phoneticPr fontId="3"/>
  </si>
  <si>
    <t>中山間地域等に居住する方へのサービス提供、中山間地域等において通常の事業の実施地域以外に居住するご利用者へサービス提供した場合</t>
    <phoneticPr fontId="3"/>
  </si>
  <si>
    <t>１ヶ月の利用料金
（基本部分）の５％</t>
    <phoneticPr fontId="3"/>
  </si>
  <si>
    <t>事業所が送迎を行わない場合</t>
    <rPh sb="0" eb="3">
      <t>ジギョウショ</t>
    </rPh>
    <rPh sb="4" eb="6">
      <t>ソウゲイ</t>
    </rPh>
    <rPh sb="7" eb="8">
      <t>オコナ</t>
    </rPh>
    <rPh sb="11" eb="13">
      <t>バアイ</t>
    </rPh>
    <phoneticPr fontId="3"/>
  </si>
  <si>
    <t>片道につき－４７単位</t>
    <rPh sb="0" eb="2">
      <t>カタミチ</t>
    </rPh>
    <rPh sb="8" eb="10">
      <t>タンイ</t>
    </rPh>
    <phoneticPr fontId="3"/>
  </si>
  <si>
    <t>事業所と同一建物に居住する方又は同一建物から利用する方へのサービス提供</t>
    <rPh sb="0" eb="3">
      <t>ジギョウショ</t>
    </rPh>
    <rPh sb="4" eb="6">
      <t>ドウイツ</t>
    </rPh>
    <rPh sb="6" eb="8">
      <t>タテモノ</t>
    </rPh>
    <rPh sb="9" eb="11">
      <t>キョジュウ</t>
    </rPh>
    <rPh sb="13" eb="14">
      <t>カタ</t>
    </rPh>
    <rPh sb="14" eb="15">
      <t>マタ</t>
    </rPh>
    <rPh sb="16" eb="18">
      <t>ドウイツ</t>
    </rPh>
    <rPh sb="18" eb="20">
      <t>タテモノ</t>
    </rPh>
    <rPh sb="22" eb="24">
      <t>リヨウ</t>
    </rPh>
    <rPh sb="26" eb="27">
      <t>カタ</t>
    </rPh>
    <rPh sb="33" eb="35">
      <t>テイキョウ</t>
    </rPh>
    <phoneticPr fontId="3"/>
  </si>
  <si>
    <t>１日につき－９４単位</t>
    <rPh sb="1" eb="2">
      <t>ニチ</t>
    </rPh>
    <rPh sb="8" eb="10">
      <t>タンイ</t>
    </rPh>
    <phoneticPr fontId="3"/>
  </si>
  <si>
    <t>介護職員処遇改善加算(Ⅰ)</t>
    <rPh sb="0" eb="2">
      <t>カイゴ</t>
    </rPh>
    <rPh sb="2" eb="4">
      <t>ショクイン</t>
    </rPh>
    <rPh sb="4" eb="6">
      <t>ショグウ</t>
    </rPh>
    <rPh sb="6" eb="8">
      <t>カイゼン</t>
    </rPh>
    <rPh sb="8" eb="10">
      <t>カサン</t>
    </rPh>
    <phoneticPr fontId="3"/>
  </si>
  <si>
    <t>１ヶ月の利用料金
（単位数の総合計）の４．０％</t>
    <rPh sb="10" eb="12">
      <t>タンイ</t>
    </rPh>
    <rPh sb="12" eb="13">
      <t>スウ</t>
    </rPh>
    <rPh sb="14" eb="15">
      <t>ソウ</t>
    </rPh>
    <rPh sb="15" eb="17">
      <t>ゴウケイ</t>
    </rPh>
    <phoneticPr fontId="3"/>
  </si>
  <si>
    <t>○</t>
  </si>
  <si>
    <t>介護職員処遇改善加算(Ⅱ)</t>
    <rPh sb="0" eb="2">
      <t>カイゴ</t>
    </rPh>
    <rPh sb="2" eb="4">
      <t>ショクイン</t>
    </rPh>
    <rPh sb="4" eb="6">
      <t>ショグウ</t>
    </rPh>
    <rPh sb="6" eb="8">
      <t>カイゼン</t>
    </rPh>
    <rPh sb="8" eb="10">
      <t>カサン</t>
    </rPh>
    <phoneticPr fontId="3"/>
  </si>
  <si>
    <t>１ヶ月の利用料金
（単位数の総合計）の２．２％</t>
    <rPh sb="10" eb="12">
      <t>タンイ</t>
    </rPh>
    <rPh sb="12" eb="13">
      <t>スウ</t>
    </rPh>
    <rPh sb="14" eb="15">
      <t>ソウ</t>
    </rPh>
    <rPh sb="15" eb="17">
      <t>ゴウケイ</t>
    </rPh>
    <phoneticPr fontId="3"/>
  </si>
  <si>
    <t>【 その他の費用 】　</t>
    <rPh sb="4" eb="5">
      <t>タ</t>
    </rPh>
    <rPh sb="6" eb="8">
      <t>ヒヨウ</t>
    </rPh>
    <phoneticPr fontId="3"/>
  </si>
  <si>
    <t>通常の事業の実施地域を越えて送迎を行う交通費</t>
    <phoneticPr fontId="3"/>
  </si>
  <si>
    <t>食　費　（朝食　１回につき）</t>
    <phoneticPr fontId="3"/>
  </si>
  <si>
    <t>食　費　（昼食　１回につき）</t>
    <phoneticPr fontId="3"/>
  </si>
  <si>
    <t>食　費　（夕食　１回につき）</t>
    <phoneticPr fontId="3"/>
  </si>
  <si>
    <t>おむつ　（１枚につき）</t>
    <phoneticPr fontId="3"/>
  </si>
  <si>
    <t>尿とりパット　（１枚につき）</t>
    <phoneticPr fontId="3"/>
  </si>
  <si>
    <t>提供時間外自費サービス（介護保険外１５分）</t>
    <rPh sb="0" eb="2">
      <t>テイキョウ</t>
    </rPh>
    <rPh sb="2" eb="4">
      <t>ジカン</t>
    </rPh>
    <rPh sb="4" eb="5">
      <t>ガイ</t>
    </rPh>
    <rPh sb="5" eb="7">
      <t>ジヒ</t>
    </rPh>
    <rPh sb="12" eb="14">
      <t>カイゴ</t>
    </rPh>
    <rPh sb="14" eb="16">
      <t>ホケン</t>
    </rPh>
    <rPh sb="16" eb="17">
      <t>ガイ</t>
    </rPh>
    <phoneticPr fontId="3"/>
  </si>
  <si>
    <t>延長料金　（介護保険外　１５分）</t>
    <phoneticPr fontId="3"/>
  </si>
  <si>
    <t>レクリエーション材料費</t>
    <phoneticPr fontId="3"/>
  </si>
  <si>
    <t>その他日常生活において必要な費用</t>
    <phoneticPr fontId="3"/>
  </si>
  <si>
    <t>　・サービス利用当日のキャンセルについては、当該利用予定日の食費相当額を</t>
    <phoneticPr fontId="3"/>
  </si>
  <si>
    <t xml:space="preserve">  　徴収するものとします。</t>
    <phoneticPr fontId="3"/>
  </si>
  <si>
    <t>　　また、当日サービス利用中における食事のみのキャンセルについても同様と</t>
    <phoneticPr fontId="3"/>
  </si>
  <si>
    <t>　　しますので、ご了承ください。</t>
    <phoneticPr fontId="3"/>
  </si>
  <si>
    <t>＜このページは、印刷の必要はありません。＞</t>
    <rPh sb="8" eb="10">
      <t>インサツ</t>
    </rPh>
    <rPh sb="11" eb="13">
      <t>ヒツヨウ</t>
    </rPh>
    <phoneticPr fontId="3"/>
  </si>
  <si>
    <t>その他の費用について、運営規程の内容に沿って記載してください。</t>
    <rPh sb="2" eb="3">
      <t>タ</t>
    </rPh>
    <rPh sb="4" eb="6">
      <t>ヒヨウ</t>
    </rPh>
    <rPh sb="11" eb="13">
      <t>ウンエイ</t>
    </rPh>
    <rPh sb="13" eb="15">
      <t>キテイ</t>
    </rPh>
    <rPh sb="16" eb="18">
      <t>ナイヨウ</t>
    </rPh>
    <rPh sb="19" eb="20">
      <t>ソ</t>
    </rPh>
    <rPh sb="22" eb="24">
      <t>キサイ</t>
    </rPh>
    <phoneticPr fontId="3"/>
  </si>
  <si>
    <t>該当がない項目については、削除してください。</t>
    <rPh sb="0" eb="2">
      <t>ガイトウ</t>
    </rPh>
    <rPh sb="5" eb="7">
      <t>コウモク</t>
    </rPh>
    <rPh sb="13" eb="15">
      <t>サクジョ</t>
    </rPh>
    <phoneticPr fontId="3"/>
  </si>
  <si>
    <t>通常規模型</t>
    <rPh sb="0" eb="2">
      <t>ツウジョウ</t>
    </rPh>
    <rPh sb="2" eb="4">
      <t>キボ</t>
    </rPh>
    <rPh sb="4" eb="5">
      <t>カタ</t>
    </rPh>
    <phoneticPr fontId="3"/>
  </si>
  <si>
    <t>小規模型</t>
    <rPh sb="0" eb="1">
      <t>ショウ</t>
    </rPh>
    <rPh sb="1" eb="3">
      <t>キボ</t>
    </rPh>
    <rPh sb="3" eb="4">
      <t>カタ</t>
    </rPh>
    <phoneticPr fontId="3"/>
  </si>
  <si>
    <t>３時間以上
４時間未満</t>
    <rPh sb="1" eb="3">
      <t>ジカン</t>
    </rPh>
    <rPh sb="3" eb="5">
      <t>イジョウ</t>
    </rPh>
    <rPh sb="8" eb="10">
      <t>ジカン</t>
    </rPh>
    <rPh sb="10" eb="12">
      <t>ミマン</t>
    </rPh>
    <phoneticPr fontId="3"/>
  </si>
  <si>
    <t>４時間以上
５時間未満</t>
    <rPh sb="1" eb="3">
      <t>ジカン</t>
    </rPh>
    <rPh sb="3" eb="5">
      <t>イジョウ</t>
    </rPh>
    <rPh sb="8" eb="10">
      <t>ジカン</t>
    </rPh>
    <rPh sb="10" eb="12">
      <t>ミマン</t>
    </rPh>
    <phoneticPr fontId="3"/>
  </si>
  <si>
    <t>５時間以上
６時間未満</t>
    <rPh sb="1" eb="3">
      <t>ジカン</t>
    </rPh>
    <rPh sb="3" eb="5">
      <t>イジョウ</t>
    </rPh>
    <rPh sb="8" eb="10">
      <t>ジカン</t>
    </rPh>
    <rPh sb="10" eb="12">
      <t>ミマン</t>
    </rPh>
    <phoneticPr fontId="3"/>
  </si>
  <si>
    <t>６時間以上
７時間未満</t>
    <rPh sb="1" eb="3">
      <t>ジカン</t>
    </rPh>
    <rPh sb="3" eb="5">
      <t>イジョウ</t>
    </rPh>
    <rPh sb="8" eb="10">
      <t>ジカン</t>
    </rPh>
    <rPh sb="10" eb="12">
      <t>ミマン</t>
    </rPh>
    <phoneticPr fontId="3"/>
  </si>
  <si>
    <t>７時間以上
８時間未満</t>
    <rPh sb="1" eb="3">
      <t>ジカン</t>
    </rPh>
    <rPh sb="3" eb="5">
      <t>イジョウ</t>
    </rPh>
    <rPh sb="8" eb="10">
      <t>ジカン</t>
    </rPh>
    <rPh sb="10" eb="12">
      <t>ミマン</t>
    </rPh>
    <phoneticPr fontId="3"/>
  </si>
  <si>
    <t>キャンセル費</t>
    <rPh sb="5" eb="6">
      <t>ヒ</t>
    </rPh>
    <phoneticPr fontId="2"/>
  </si>
  <si>
    <t>８時間以上
９時間未満</t>
    <rPh sb="1" eb="3">
      <t>ジカン</t>
    </rPh>
    <rPh sb="3" eb="5">
      <t>イジョウ</t>
    </rPh>
    <rPh sb="8" eb="10">
      <t>ジカン</t>
    </rPh>
    <rPh sb="10" eb="12">
      <t>ミマン</t>
    </rPh>
    <phoneticPr fontId="3"/>
  </si>
  <si>
    <t>９時間以上１０時間未満</t>
    <rPh sb="8" eb="9">
      <t>カン</t>
    </rPh>
    <rPh sb="9" eb="11">
      <t>ミマン</t>
    </rPh>
    <phoneticPr fontId="3"/>
  </si>
  <si>
    <t>１０時間以上１１時間未満</t>
    <phoneticPr fontId="3"/>
  </si>
  <si>
    <t>１１時間以上１２時間未満</t>
    <phoneticPr fontId="3"/>
  </si>
  <si>
    <t>１２時間以上１３時間未満</t>
    <phoneticPr fontId="3"/>
  </si>
  <si>
    <t>１３時間以上１４時間未満</t>
    <rPh sb="10" eb="12">
      <t>ミマン</t>
    </rPh>
    <phoneticPr fontId="3"/>
  </si>
  <si>
    <t>延長加算</t>
    <rPh sb="2" eb="4">
      <t>カサン</t>
    </rPh>
    <phoneticPr fontId="3"/>
  </si>
  <si>
    <t>中重度者ケア体制加算</t>
    <rPh sb="0" eb="1">
      <t>チュウ</t>
    </rPh>
    <rPh sb="1" eb="3">
      <t>ジュウド</t>
    </rPh>
    <rPh sb="3" eb="4">
      <t>シャ</t>
    </rPh>
    <rPh sb="6" eb="8">
      <t>タイセイ</t>
    </rPh>
    <rPh sb="8" eb="10">
      <t>カサン</t>
    </rPh>
    <phoneticPr fontId="3"/>
  </si>
  <si>
    <t>ＡＤＬ維持等加算（Ⅰ）</t>
    <rPh sb="3" eb="5">
      <t>イジ</t>
    </rPh>
    <rPh sb="5" eb="6">
      <t>ナド</t>
    </rPh>
    <rPh sb="6" eb="8">
      <t>カサン</t>
    </rPh>
    <phoneticPr fontId="3"/>
  </si>
  <si>
    <t>ＡＤＬ維持等加算（Ⅱ）</t>
    <rPh sb="3" eb="5">
      <t>イジ</t>
    </rPh>
    <rPh sb="5" eb="6">
      <t>ナド</t>
    </rPh>
    <rPh sb="6" eb="8">
      <t>カサン</t>
    </rPh>
    <phoneticPr fontId="3"/>
  </si>
  <si>
    <t>レクリエーション材料費</t>
    <phoneticPr fontId="3"/>
  </si>
  <si>
    <t>片道につき－47単位</t>
    <rPh sb="0" eb="2">
      <t>カタミチ</t>
    </rPh>
    <rPh sb="8" eb="10">
      <t>タンイ</t>
    </rPh>
    <phoneticPr fontId="3"/>
  </si>
  <si>
    <t>1日につき－94単位</t>
    <rPh sb="1" eb="2">
      <t>ニチ</t>
    </rPh>
    <rPh sb="8" eb="10">
      <t>タンイ</t>
    </rPh>
    <phoneticPr fontId="3"/>
  </si>
  <si>
    <t>　以下の条件を満たす場合、基本部分に以下の料金が加算又は減算します。</t>
    <phoneticPr fontId="2"/>
  </si>
  <si>
    <t>別紙 料金表（通所介護）</t>
    <rPh sb="0" eb="2">
      <t>ベッシ</t>
    </rPh>
    <rPh sb="3" eb="5">
      <t>リョウキン</t>
    </rPh>
    <rPh sb="5" eb="6">
      <t>ヒョウ</t>
    </rPh>
    <rPh sb="7" eb="9">
      <t>ツウショ</t>
    </rPh>
    <rPh sb="9" eb="11">
      <t>カイゴ</t>
    </rPh>
    <phoneticPr fontId="3"/>
  </si>
  <si>
    <t>若年性認知症利用者受入加算</t>
    <phoneticPr fontId="2"/>
  </si>
  <si>
    <t>栄養改善加算</t>
    <phoneticPr fontId="3"/>
  </si>
  <si>
    <t>若年性認知症利用者に対しサービスを提供した場合（１日につき）</t>
    <rPh sb="0" eb="3">
      <t>ジャクネンセイ</t>
    </rPh>
    <rPh sb="3" eb="6">
      <t>ニンチショウ</t>
    </rPh>
    <rPh sb="6" eb="9">
      <t>リヨウシャ</t>
    </rPh>
    <rPh sb="10" eb="11">
      <t>タイ</t>
    </rPh>
    <rPh sb="17" eb="19">
      <t>テイキョウ</t>
    </rPh>
    <rPh sb="21" eb="23">
      <t>バアイ</t>
    </rPh>
    <rPh sb="25" eb="26">
      <t>ニチ</t>
    </rPh>
    <phoneticPr fontId="3"/>
  </si>
  <si>
    <t>体制要件等を満たす場合
(１日につき)</t>
    <rPh sb="0" eb="2">
      <t>タイセイ</t>
    </rPh>
    <rPh sb="2" eb="4">
      <t>ヨウケン</t>
    </rPh>
    <rPh sb="4" eb="5">
      <t>ナド</t>
    </rPh>
    <rPh sb="6" eb="7">
      <t>ミ</t>
    </rPh>
    <rPh sb="9" eb="11">
      <t>バアイ</t>
    </rPh>
    <phoneticPr fontId="3"/>
  </si>
  <si>
    <t>１回あたりの
利用料(円)</t>
    <rPh sb="1" eb="2">
      <t>カイ</t>
    </rPh>
    <rPh sb="7" eb="10">
      <t>リヨウリョウ</t>
    </rPh>
    <rPh sb="11" eb="12">
      <t>エン</t>
    </rPh>
    <phoneticPr fontId="3"/>
  </si>
  <si>
    <t>ご利用者負担金(円)</t>
    <rPh sb="1" eb="3">
      <t>リヨウ</t>
    </rPh>
    <rPh sb="3" eb="4">
      <t>シャ</t>
    </rPh>
    <rPh sb="4" eb="6">
      <t>フタン</t>
    </rPh>
    <rPh sb="6" eb="7">
      <t>キン</t>
    </rPh>
    <rPh sb="8" eb="9">
      <t>エン</t>
    </rPh>
    <phoneticPr fontId="3"/>
  </si>
  <si>
    <t>１回あたり
の利用料(円)</t>
    <rPh sb="1" eb="2">
      <t>カイ</t>
    </rPh>
    <rPh sb="7" eb="10">
      <t>リヨウリョウ</t>
    </rPh>
    <rPh sb="11" eb="12">
      <t>エン</t>
    </rPh>
    <phoneticPr fontId="3"/>
  </si>
  <si>
    <t>加算額</t>
    <rPh sb="0" eb="2">
      <t>カサン</t>
    </rPh>
    <rPh sb="2" eb="3">
      <t>ガク</t>
    </rPh>
    <phoneticPr fontId="3"/>
  </si>
  <si>
    <t>ご利用者
負担金(円)</t>
    <rPh sb="1" eb="3">
      <t>リヨウ</t>
    </rPh>
    <rPh sb="3" eb="4">
      <t>シャ</t>
    </rPh>
    <rPh sb="5" eb="8">
      <t>フタンキン</t>
    </rPh>
    <rPh sb="9" eb="10">
      <t>エン</t>
    </rPh>
    <phoneticPr fontId="3"/>
  </si>
  <si>
    <t>サービス提供時間外自費サービス（介護保険外１５分）</t>
    <rPh sb="4" eb="6">
      <t>テイキョウ</t>
    </rPh>
    <rPh sb="6" eb="8">
      <t>ジカン</t>
    </rPh>
    <rPh sb="8" eb="9">
      <t>ガイ</t>
    </rPh>
    <rPh sb="9" eb="11">
      <t>ジヒ</t>
    </rPh>
    <rPh sb="16" eb="18">
      <t>カイゴ</t>
    </rPh>
    <rPh sb="18" eb="20">
      <t>ホケン</t>
    </rPh>
    <rPh sb="20" eb="21">
      <t>ガイ</t>
    </rPh>
    <phoneticPr fontId="3"/>
  </si>
  <si>
    <t>※個別機能訓練加算算定時(1月につき)</t>
    <rPh sb="7" eb="9">
      <t>カサン</t>
    </rPh>
    <rPh sb="9" eb="11">
      <t>サンテイ</t>
    </rPh>
    <rPh sb="11" eb="12">
      <t>ジ</t>
    </rPh>
    <phoneticPr fontId="3"/>
  </si>
  <si>
    <t>円</t>
    <rPh sb="0" eb="1">
      <t>エン</t>
    </rPh>
    <phoneticPr fontId="2"/>
  </si>
  <si>
    <t>実費</t>
    <rPh sb="0" eb="2">
      <t>ジッピ</t>
    </rPh>
    <phoneticPr fontId="2"/>
  </si>
  <si>
    <t>事業の実施地域を越えて送迎を行う場合の交通費</t>
    <rPh sb="16" eb="18">
      <t>バアイ</t>
    </rPh>
    <phoneticPr fontId="3"/>
  </si>
  <si>
    <t>検算</t>
    <rPh sb="0" eb="2">
      <t>ケンザン</t>
    </rPh>
    <phoneticPr fontId="2"/>
  </si>
  <si>
    <t>単位数の総合計（1ヶ月）に5％を加算</t>
    <rPh sb="0" eb="2">
      <t>タンイ</t>
    </rPh>
    <rPh sb="2" eb="3">
      <t>スウ</t>
    </rPh>
    <rPh sb="4" eb="5">
      <t>ソウ</t>
    </rPh>
    <rPh sb="5" eb="7">
      <t>ゴウケイ</t>
    </rPh>
    <rPh sb="16" eb="18">
      <t>カサン</t>
    </rPh>
    <phoneticPr fontId="3"/>
  </si>
  <si>
    <t>事業所と同一建物に居住する方又は
同一建物から利用する方にサービスを提供する場合</t>
    <rPh sb="0" eb="3">
      <t>ジギョウショ</t>
    </rPh>
    <rPh sb="4" eb="6">
      <t>ドウイツ</t>
    </rPh>
    <rPh sb="6" eb="8">
      <t>タテモノ</t>
    </rPh>
    <rPh sb="9" eb="11">
      <t>キョジュウ</t>
    </rPh>
    <rPh sb="13" eb="14">
      <t>カタ</t>
    </rPh>
    <rPh sb="14" eb="15">
      <t>マタ</t>
    </rPh>
    <rPh sb="17" eb="19">
      <t>ドウイツ</t>
    </rPh>
    <rPh sb="19" eb="21">
      <t>タテモノ</t>
    </rPh>
    <rPh sb="23" eb="25">
      <t>リヨウ</t>
    </rPh>
    <rPh sb="27" eb="28">
      <t>カタ</t>
    </rPh>
    <rPh sb="34" eb="36">
      <t>テイキョウ</t>
    </rPh>
    <rPh sb="38" eb="40">
      <t>バアイ</t>
    </rPh>
    <phoneticPr fontId="3"/>
  </si>
  <si>
    <t>事業の実施地域を越えて中山間地域等に居住する
ご利用者に対してサービスを提供した場合</t>
    <rPh sb="0" eb="2">
      <t>ジギョウ</t>
    </rPh>
    <rPh sb="3" eb="5">
      <t>ジッシ</t>
    </rPh>
    <rPh sb="5" eb="7">
      <t>チイキ</t>
    </rPh>
    <rPh sb="8" eb="9">
      <t>コ</t>
    </rPh>
    <rPh sb="11" eb="12">
      <t>チュウ</t>
    </rPh>
    <rPh sb="12" eb="13">
      <t>ヤマ</t>
    </rPh>
    <rPh sb="13" eb="14">
      <t>カン</t>
    </rPh>
    <rPh sb="14" eb="16">
      <t>チイキ</t>
    </rPh>
    <rPh sb="16" eb="17">
      <t>ナド</t>
    </rPh>
    <rPh sb="18" eb="20">
      <t>キョジュウ</t>
    </rPh>
    <rPh sb="24" eb="26">
      <t>リヨウ</t>
    </rPh>
    <rPh sb="26" eb="27">
      <t>シャ</t>
    </rPh>
    <rPh sb="28" eb="29">
      <t>タイ</t>
    </rPh>
    <rPh sb="36" eb="38">
      <t>テイキョウ</t>
    </rPh>
    <rPh sb="40" eb="42">
      <t>バアイ</t>
    </rPh>
    <phoneticPr fontId="3"/>
  </si>
  <si>
    <t>その他日常生活において通常必要となる
ものにかかる費用</t>
    <rPh sb="2" eb="3">
      <t>タ</t>
    </rPh>
    <rPh sb="3" eb="5">
      <t>ニチジョウ</t>
    </rPh>
    <rPh sb="5" eb="7">
      <t>セイカツ</t>
    </rPh>
    <rPh sb="11" eb="13">
      <t>ツウジョウ</t>
    </rPh>
    <rPh sb="13" eb="15">
      <t>ヒツヨウ</t>
    </rPh>
    <rPh sb="25" eb="27">
      <t>ヒヨウ</t>
    </rPh>
    <phoneticPr fontId="3"/>
  </si>
  <si>
    <r>
      <t xml:space="preserve">キャンセル料は以下の通り頂戴いたします。
</t>
    </r>
    <r>
      <rPr>
        <b/>
        <sz val="11"/>
        <rFont val="ＭＳ ゴシック"/>
        <family val="3"/>
        <charset val="128"/>
      </rPr>
      <t>サービス利用前々日17時半以降の連絡：1,500円</t>
    </r>
    <r>
      <rPr>
        <sz val="11"/>
        <rFont val="ＭＳ ゴシック"/>
        <family val="3"/>
        <charset val="128"/>
      </rPr>
      <t xml:space="preserve">
</t>
    </r>
    <r>
      <rPr>
        <u/>
        <sz val="11"/>
        <rFont val="ＭＳ ゴシック"/>
        <family val="3"/>
        <charset val="128"/>
      </rPr>
      <t xml:space="preserve">※利用日を振り替えていただく場合は不要です。
</t>
    </r>
    <r>
      <rPr>
        <sz val="11"/>
        <rFont val="ＭＳ ゴシック"/>
        <family val="3"/>
        <charset val="128"/>
      </rPr>
      <t>※当日、食事のみキャンセルした場合は欠食分の費
　用を頂きます。</t>
    </r>
    <rPh sb="33" eb="34">
      <t>ハン</t>
    </rPh>
    <rPh sb="37" eb="39">
      <t>レンラク</t>
    </rPh>
    <rPh sb="45" eb="46">
      <t>エン</t>
    </rPh>
    <rPh sb="48" eb="51">
      <t>リヨウビ</t>
    </rPh>
    <rPh sb="61" eb="63">
      <t>バアイ</t>
    </rPh>
    <rPh sb="64" eb="66">
      <t>フヨウ</t>
    </rPh>
    <rPh sb="71" eb="73">
      <t>トウジツ</t>
    </rPh>
    <rPh sb="74" eb="76">
      <t>ショクジ</t>
    </rPh>
    <rPh sb="85" eb="87">
      <t>バアイ</t>
    </rPh>
    <rPh sb="88" eb="90">
      <t>ケッショク</t>
    </rPh>
    <rPh sb="90" eb="91">
      <t>ブン</t>
    </rPh>
    <phoneticPr fontId="2"/>
  </si>
  <si>
    <t>※２時間以上３時間未満は４時間以上５時間未満の ×７０/１００</t>
    <rPh sb="2" eb="6">
      <t>ジカンイジョウ</t>
    </rPh>
    <phoneticPr fontId="2"/>
  </si>
  <si>
    <t>サービス利用日の前日17：30以降にキャンセルの
連絡を頂いた場合は、食費相当額を頂戴いたします。
※当日、食事のみキャンセルした場合は欠食分の費
　用を頂きます。</t>
    <phoneticPr fontId="2"/>
  </si>
  <si>
    <t>３割</t>
    <rPh sb="1" eb="2">
      <t>ワリ</t>
    </rPh>
    <phoneticPr fontId="2"/>
  </si>
  <si>
    <t>※介護保険の支給限度基準額を超過したご利用分（加算分を含む）は、 全額ご利用者負担となります。</t>
    <rPh sb="1" eb="3">
      <t>カイゴ</t>
    </rPh>
    <rPh sb="3" eb="5">
      <t>ホケン</t>
    </rPh>
    <rPh sb="6" eb="8">
      <t>シキュウ</t>
    </rPh>
    <rPh sb="8" eb="10">
      <t>ゲンド</t>
    </rPh>
    <rPh sb="10" eb="12">
      <t>キジュン</t>
    </rPh>
    <rPh sb="12" eb="13">
      <t>ガク</t>
    </rPh>
    <rPh sb="14" eb="16">
      <t>チョウカ</t>
    </rPh>
    <rPh sb="19" eb="21">
      <t>リヨウ</t>
    </rPh>
    <rPh sb="21" eb="22">
      <t>ブン</t>
    </rPh>
    <rPh sb="23" eb="25">
      <t>カサン</t>
    </rPh>
    <rPh sb="25" eb="26">
      <t>ブン</t>
    </rPh>
    <rPh sb="27" eb="28">
      <t>フク</t>
    </rPh>
    <phoneticPr fontId="3"/>
  </si>
  <si>
    <t>栄養アセスメント加算</t>
    <phoneticPr fontId="3"/>
  </si>
  <si>
    <t>栄養食事相談等を行った場合
(１回につき)※1月2回を限度</t>
    <rPh sb="0" eb="2">
      <t>エイヨウ</t>
    </rPh>
    <rPh sb="2" eb="4">
      <t>ショクジ</t>
    </rPh>
    <rPh sb="4" eb="6">
      <t>ソウダン</t>
    </rPh>
    <rPh sb="6" eb="7">
      <t>ナド</t>
    </rPh>
    <rPh sb="8" eb="9">
      <t>オコナ</t>
    </rPh>
    <rPh sb="11" eb="13">
      <t>バアイ</t>
    </rPh>
    <rPh sb="16" eb="17">
      <t>カイ</t>
    </rPh>
    <rPh sb="23" eb="24">
      <t>ガツ</t>
    </rPh>
    <rPh sb="25" eb="26">
      <t>カイ</t>
    </rPh>
    <rPh sb="27" eb="29">
      <t>ゲンド</t>
    </rPh>
    <phoneticPr fontId="3"/>
  </si>
  <si>
    <t>科学的介護推進体制加算</t>
    <rPh sb="0" eb="3">
      <t>カガクテキ</t>
    </rPh>
    <rPh sb="3" eb="5">
      <t>カイゴ</t>
    </rPh>
    <rPh sb="5" eb="7">
      <t>スイシン</t>
    </rPh>
    <rPh sb="7" eb="9">
      <t>タイセイ</t>
    </rPh>
    <rPh sb="9" eb="11">
      <t>カサン</t>
    </rPh>
    <phoneticPr fontId="2"/>
  </si>
  <si>
    <t>体制及び人員要件を満たす場合
(１回につき)</t>
    <rPh sb="4" eb="6">
      <t>ジンイン</t>
    </rPh>
    <rPh sb="6" eb="8">
      <t>ヨウケン</t>
    </rPh>
    <rPh sb="9" eb="10">
      <t>ミ</t>
    </rPh>
    <rPh sb="12" eb="14">
      <t>バアイ</t>
    </rPh>
    <rPh sb="17" eb="18">
      <t>カイ</t>
    </rPh>
    <phoneticPr fontId="2"/>
  </si>
  <si>
    <t>感染症又は災害の発生を理由とする利用者数の減少が
一定以上生じている場合</t>
    <rPh sb="0" eb="3">
      <t>カンセンショウ</t>
    </rPh>
    <rPh sb="3" eb="4">
      <t>マタ</t>
    </rPh>
    <rPh sb="5" eb="7">
      <t>サイガイ</t>
    </rPh>
    <rPh sb="8" eb="10">
      <t>ハッセイ</t>
    </rPh>
    <rPh sb="11" eb="13">
      <t>リユウ</t>
    </rPh>
    <rPh sb="16" eb="19">
      <t>リヨウシャ</t>
    </rPh>
    <rPh sb="19" eb="20">
      <t>スウ</t>
    </rPh>
    <rPh sb="21" eb="23">
      <t>ゲンショウ</t>
    </rPh>
    <rPh sb="25" eb="27">
      <t>イッテイ</t>
    </rPh>
    <rPh sb="27" eb="29">
      <t>イジョウ</t>
    </rPh>
    <rPh sb="29" eb="30">
      <t>ショウ</t>
    </rPh>
    <rPh sb="34" eb="36">
      <t>バアイ</t>
    </rPh>
    <phoneticPr fontId="3"/>
  </si>
  <si>
    <t>入浴介助（シャワー浴含む）を行った場合(１日につき)</t>
    <rPh sb="0" eb="2">
      <t>ニュウヨク</t>
    </rPh>
    <rPh sb="2" eb="4">
      <t>カイジョ</t>
    </rPh>
    <rPh sb="9" eb="10">
      <t>ヨク</t>
    </rPh>
    <rPh sb="10" eb="11">
      <t>フク</t>
    </rPh>
    <rPh sb="14" eb="15">
      <t>オコナ</t>
    </rPh>
    <rPh sb="17" eb="19">
      <t>バアイ</t>
    </rPh>
    <rPh sb="21" eb="22">
      <t>ニチ</t>
    </rPh>
    <phoneticPr fontId="3"/>
  </si>
  <si>
    <t>基本報酬の3％を加算（1回につき）
※利用者数が減少した月の翌々月から3月以内限定。ただし、3月終了後に特別の事情がある場合は翌3か月も算定可。</t>
    <rPh sb="0" eb="2">
      <t>キホン</t>
    </rPh>
    <rPh sb="2" eb="4">
      <t>ホウシュウ</t>
    </rPh>
    <rPh sb="8" eb="10">
      <t>カサン</t>
    </rPh>
    <rPh sb="12" eb="13">
      <t>カイ</t>
    </rPh>
    <phoneticPr fontId="3"/>
  </si>
  <si>
    <t>※感染症や災害の特例措置に該当する場合は一時的に異なる規模型の算定をさせて頂く場合があります。</t>
    <rPh sb="1" eb="4">
      <t>カンセンショウ</t>
    </rPh>
    <rPh sb="5" eb="7">
      <t>サイガイ</t>
    </rPh>
    <rPh sb="8" eb="10">
      <t>トクレイ</t>
    </rPh>
    <rPh sb="10" eb="12">
      <t>ソチ</t>
    </rPh>
    <rPh sb="13" eb="15">
      <t>ガイトウ</t>
    </rPh>
    <rPh sb="17" eb="19">
      <t>バアイ</t>
    </rPh>
    <rPh sb="20" eb="23">
      <t>イチジテキ</t>
    </rPh>
    <rPh sb="24" eb="25">
      <t>コト</t>
    </rPh>
    <rPh sb="27" eb="29">
      <t>キボ</t>
    </rPh>
    <rPh sb="29" eb="30">
      <t>ガタ</t>
    </rPh>
    <rPh sb="31" eb="33">
      <t>サンテイ</t>
    </rPh>
    <rPh sb="37" eb="38">
      <t>イタダ</t>
    </rPh>
    <rPh sb="39" eb="41">
      <t>バアイ</t>
    </rPh>
    <phoneticPr fontId="5"/>
  </si>
  <si>
    <t>入浴介助加算（Ⅰ）</t>
    <rPh sb="4" eb="6">
      <t>カサン</t>
    </rPh>
    <phoneticPr fontId="3"/>
  </si>
  <si>
    <t>入浴介助加算（Ⅱ）</t>
    <rPh sb="4" eb="6">
      <t>カサン</t>
    </rPh>
    <phoneticPr fontId="3"/>
  </si>
  <si>
    <t>（Ⅰ）に加え、訪問・計画作成・環境整備を行う(１日につき)</t>
    <rPh sb="4" eb="5">
      <t>クワ</t>
    </rPh>
    <rPh sb="20" eb="21">
      <t>オコナ</t>
    </rPh>
    <phoneticPr fontId="2"/>
  </si>
  <si>
    <t>個別機能訓練加算(Ⅰ)イ</t>
    <rPh sb="6" eb="8">
      <t>カサン</t>
    </rPh>
    <phoneticPr fontId="3"/>
  </si>
  <si>
    <t>個別機能訓練加算(Ⅰ)ロ</t>
    <rPh sb="6" eb="8">
      <t>カサン</t>
    </rPh>
    <phoneticPr fontId="3"/>
  </si>
  <si>
    <t>個別機能訓練加算(Ⅱ)</t>
    <phoneticPr fontId="2"/>
  </si>
  <si>
    <t>口腔・栄養スクリーニング加算（Ⅰ）</t>
    <rPh sb="0" eb="2">
      <t>コウクウ</t>
    </rPh>
    <phoneticPr fontId="3"/>
  </si>
  <si>
    <t>口腔・栄養スクリーニング加算（Ⅱ）</t>
    <phoneticPr fontId="3"/>
  </si>
  <si>
    <t>口腔機能向上加算（Ⅰ）</t>
    <phoneticPr fontId="3"/>
  </si>
  <si>
    <t>口腔機能向上加算（Ⅱ）</t>
    <phoneticPr fontId="3"/>
  </si>
  <si>
    <t>生活機能向上連携加算（Ⅰ）</t>
    <rPh sb="0" eb="2">
      <t>セイカツ</t>
    </rPh>
    <rPh sb="2" eb="4">
      <t>キノウ</t>
    </rPh>
    <rPh sb="4" eb="6">
      <t>コウジョウ</t>
    </rPh>
    <rPh sb="6" eb="8">
      <t>レンケイ</t>
    </rPh>
    <phoneticPr fontId="3"/>
  </si>
  <si>
    <t>生活機能向上連携加算（Ⅱ）</t>
    <rPh sb="0" eb="2">
      <t>セイカツ</t>
    </rPh>
    <rPh sb="2" eb="4">
      <t>キノウ</t>
    </rPh>
    <rPh sb="4" eb="6">
      <t>コウジョウ</t>
    </rPh>
    <rPh sb="6" eb="8">
      <t>レンケイ</t>
    </rPh>
    <phoneticPr fontId="3"/>
  </si>
  <si>
    <t>サービス提供体制強化
加算(Ⅰ)</t>
    <rPh sb="4" eb="6">
      <t>テイキョウ</t>
    </rPh>
    <rPh sb="11" eb="13">
      <t>カサン</t>
    </rPh>
    <phoneticPr fontId="3"/>
  </si>
  <si>
    <t>サービス提供体制強化
加算(Ⅱ)</t>
    <rPh sb="11" eb="13">
      <t>カサン</t>
    </rPh>
    <phoneticPr fontId="3"/>
  </si>
  <si>
    <t>サービス提供体制強化
加算(Ⅲ)</t>
    <rPh sb="11" eb="13">
      <t>カサン</t>
    </rPh>
    <phoneticPr fontId="3"/>
  </si>
  <si>
    <t>大規模型Ⅰ</t>
    <rPh sb="0" eb="1">
      <t>ダイ</t>
    </rPh>
    <rPh sb="1" eb="3">
      <t>キボ</t>
    </rPh>
    <rPh sb="3" eb="4">
      <t>カタ</t>
    </rPh>
    <phoneticPr fontId="3"/>
  </si>
  <si>
    <t>大規模型Ⅱ</t>
    <rPh sb="0" eb="1">
      <t>ダイ</t>
    </rPh>
    <rPh sb="1" eb="3">
      <t>キボ</t>
    </rPh>
    <rPh sb="3" eb="4">
      <t>カタ</t>
    </rPh>
    <phoneticPr fontId="3"/>
  </si>
  <si>
    <t>※記載している負担額は目安になります。実際の負担額は加算種別、日数等により変更となります。</t>
    <rPh sb="33" eb="34">
      <t>トウ</t>
    </rPh>
    <phoneticPr fontId="2"/>
  </si>
  <si>
    <t>体制及び人員要件を満たし、機能訓練を行った場合(１日につき)</t>
    <rPh sb="0" eb="2">
      <t>タイセイ</t>
    </rPh>
    <rPh sb="2" eb="3">
      <t>オヨ</t>
    </rPh>
    <rPh sb="4" eb="6">
      <t>ジンイン</t>
    </rPh>
    <rPh sb="6" eb="8">
      <t>ヨウケン</t>
    </rPh>
    <rPh sb="9" eb="10">
      <t>ミ</t>
    </rPh>
    <rPh sb="13" eb="15">
      <t>キノウ</t>
    </rPh>
    <rPh sb="15" eb="17">
      <t>クンレン</t>
    </rPh>
    <rPh sb="18" eb="19">
      <t>オコナ</t>
    </rPh>
    <rPh sb="21" eb="23">
      <t>バアイ</t>
    </rPh>
    <phoneticPr fontId="3"/>
  </si>
  <si>
    <t>食　費　（昼食　１回につき）（おやつ代含む）</t>
    <phoneticPr fontId="3"/>
  </si>
  <si>
    <t>○○○（おやつ代○○○円）</t>
    <rPh sb="7" eb="8">
      <t>ダイ</t>
    </rPh>
    <rPh sb="11" eb="12">
      <t>エン</t>
    </rPh>
    <phoneticPr fontId="2"/>
  </si>
  <si>
    <t>体制要件を満たす場合(１日につき)</t>
    <rPh sb="0" eb="2">
      <t>タイセイ</t>
    </rPh>
    <rPh sb="2" eb="4">
      <t>ヨウケン</t>
    </rPh>
    <rPh sb="5" eb="6">
      <t>ミ</t>
    </rPh>
    <rPh sb="8" eb="10">
      <t>バアイ</t>
    </rPh>
    <phoneticPr fontId="3"/>
  </si>
  <si>
    <t>ADLの維持又は改善の度合いが一定水準を超えた場合(１月につき)</t>
    <rPh sb="4" eb="6">
      <t>イジ</t>
    </rPh>
    <rPh sb="6" eb="7">
      <t>マタ</t>
    </rPh>
    <rPh sb="8" eb="10">
      <t>カイゼン</t>
    </rPh>
    <rPh sb="11" eb="13">
      <t>ドア</t>
    </rPh>
    <rPh sb="15" eb="17">
      <t>イッテイ</t>
    </rPh>
    <rPh sb="17" eb="19">
      <t>スイジュン</t>
    </rPh>
    <rPh sb="20" eb="21">
      <t>コ</t>
    </rPh>
    <rPh sb="23" eb="25">
      <t>バアイ</t>
    </rPh>
    <rPh sb="27" eb="28">
      <t>ツキ</t>
    </rPh>
    <phoneticPr fontId="2"/>
  </si>
  <si>
    <t>体制及び人員要件を満たす場合
(１月につき)</t>
    <phoneticPr fontId="2"/>
  </si>
  <si>
    <t>個別機能訓練計画のデータ提出・フィードバック活用(１月につき)</t>
    <rPh sb="0" eb="2">
      <t>コベツ</t>
    </rPh>
    <rPh sb="2" eb="4">
      <t>キノウ</t>
    </rPh>
    <rPh sb="4" eb="6">
      <t>クンレン</t>
    </rPh>
    <rPh sb="6" eb="8">
      <t>ケイカク</t>
    </rPh>
    <rPh sb="12" eb="14">
      <t>テイシュツ</t>
    </rPh>
    <rPh sb="22" eb="24">
      <t>カツヨウ</t>
    </rPh>
    <phoneticPr fontId="2"/>
  </si>
  <si>
    <t>リハビリ専門職等と連携しサービス提供した場合(１月につき)※3月1回を限度</t>
    <rPh sb="7" eb="8">
      <t>トウ</t>
    </rPh>
    <rPh sb="9" eb="11">
      <t>レンケイ</t>
    </rPh>
    <phoneticPr fontId="2"/>
  </si>
  <si>
    <t>口腔及び栄養スクリーニングを行った場合(１回につき)※6月1回を限度</t>
    <rPh sb="0" eb="2">
      <t>コウクウ</t>
    </rPh>
    <rPh sb="2" eb="3">
      <t>オヨ</t>
    </rPh>
    <rPh sb="4" eb="6">
      <t>エイヨウ</t>
    </rPh>
    <rPh sb="14" eb="15">
      <t>オコナ</t>
    </rPh>
    <rPh sb="17" eb="19">
      <t>バアイ</t>
    </rPh>
    <rPh sb="21" eb="22">
      <t>カイ</t>
    </rPh>
    <phoneticPr fontId="3"/>
  </si>
  <si>
    <t>口腔機能向上加算又は栄養改善加算に加え、口腔又は栄養スクリーニングを行った場合(１回につき)
※6月1回を限度</t>
    <rPh sb="0" eb="2">
      <t>コウクウ</t>
    </rPh>
    <rPh sb="2" eb="4">
      <t>キノウ</t>
    </rPh>
    <rPh sb="4" eb="6">
      <t>コウジョウ</t>
    </rPh>
    <rPh sb="6" eb="8">
      <t>カサン</t>
    </rPh>
    <rPh sb="8" eb="9">
      <t>マタ</t>
    </rPh>
    <rPh sb="10" eb="12">
      <t>エイヨウ</t>
    </rPh>
    <rPh sb="12" eb="14">
      <t>カイゼン</t>
    </rPh>
    <rPh sb="14" eb="16">
      <t>カサン</t>
    </rPh>
    <rPh sb="17" eb="18">
      <t>クワ</t>
    </rPh>
    <rPh sb="22" eb="23">
      <t>マタ</t>
    </rPh>
    <phoneticPr fontId="2"/>
  </si>
  <si>
    <t>口腔清掃指導や摂食・嚥下機能訓練等を行った場合(１回につき)※1月2回を限度</t>
    <rPh sb="0" eb="2">
      <t>コウクウ</t>
    </rPh>
    <rPh sb="2" eb="4">
      <t>セイソウ</t>
    </rPh>
    <rPh sb="4" eb="6">
      <t>シドウ</t>
    </rPh>
    <rPh sb="7" eb="9">
      <t>セッショク</t>
    </rPh>
    <rPh sb="10" eb="12">
      <t>エンゲ</t>
    </rPh>
    <rPh sb="12" eb="14">
      <t>キノウ</t>
    </rPh>
    <rPh sb="14" eb="16">
      <t>クンレン</t>
    </rPh>
    <rPh sb="16" eb="17">
      <t>ナド</t>
    </rPh>
    <rPh sb="18" eb="19">
      <t>オコナ</t>
    </rPh>
    <rPh sb="21" eb="23">
      <t>バアイ</t>
    </rPh>
    <rPh sb="25" eb="26">
      <t>カイ</t>
    </rPh>
    <phoneticPr fontId="3"/>
  </si>
  <si>
    <t>口腔機能向上計画のデータ提出及び必要な情報の活用(１回につき)※1月2回を限度</t>
    <rPh sb="0" eb="2">
      <t>コウクウ</t>
    </rPh>
    <rPh sb="2" eb="4">
      <t>キノウ</t>
    </rPh>
    <rPh sb="4" eb="6">
      <t>コウジョウ</t>
    </rPh>
    <rPh sb="14" eb="15">
      <t>オヨ</t>
    </rPh>
    <phoneticPr fontId="2"/>
  </si>
  <si>
    <t>リハビリ専門職等が訪問し連携しサービス提供した場合(１月につき)※3月1回を限度</t>
    <rPh sb="4" eb="6">
      <t>センモン</t>
    </rPh>
    <rPh sb="6" eb="7">
      <t>ショク</t>
    </rPh>
    <rPh sb="7" eb="8">
      <t>トウ</t>
    </rPh>
    <rPh sb="9" eb="11">
      <t>ホウモン</t>
    </rPh>
    <rPh sb="19" eb="21">
      <t>テイキョウ</t>
    </rPh>
    <rPh sb="23" eb="25">
      <t>バアイ</t>
    </rPh>
    <rPh sb="27" eb="28">
      <t>ツキ</t>
    </rPh>
    <phoneticPr fontId="2"/>
  </si>
  <si>
    <t>データ提出及び必要な情報の活用(１月につき）</t>
    <rPh sb="3" eb="5">
      <t>テイシュツ</t>
    </rPh>
    <rPh sb="5" eb="6">
      <t>オヨ</t>
    </rPh>
    <rPh sb="7" eb="9">
      <t>ヒツヨウ</t>
    </rPh>
    <rPh sb="10" eb="12">
      <t>ジョウホウ</t>
    </rPh>
    <rPh sb="13" eb="15">
      <t>カツヨウ</t>
    </rPh>
    <rPh sb="17" eb="18">
      <t>ツキ</t>
    </rPh>
    <phoneticPr fontId="2"/>
  </si>
  <si>
    <t>高齢者虐待防止措置未実施減算</t>
    <rPh sb="0" eb="3">
      <t>コウレイシャ</t>
    </rPh>
    <rPh sb="3" eb="5">
      <t>ギャクタイ</t>
    </rPh>
    <rPh sb="5" eb="7">
      <t>ボウシ</t>
    </rPh>
    <rPh sb="7" eb="9">
      <t>ソチ</t>
    </rPh>
    <rPh sb="9" eb="12">
      <t>ミジッシ</t>
    </rPh>
    <rPh sb="12" eb="14">
      <t>ゲンザン</t>
    </rPh>
    <phoneticPr fontId="2"/>
  </si>
  <si>
    <t>業務継続計画未策定減算</t>
    <rPh sb="0" eb="2">
      <t>ギョウム</t>
    </rPh>
    <rPh sb="2" eb="4">
      <t>ケイゾク</t>
    </rPh>
    <rPh sb="4" eb="6">
      <t>ケイカク</t>
    </rPh>
    <rPh sb="6" eb="9">
      <t>ミサクテイ</t>
    </rPh>
    <rPh sb="9" eb="11">
      <t>ゲンサン</t>
    </rPh>
    <phoneticPr fontId="2"/>
  </si>
  <si>
    <t>2024年 6月1日改定</t>
    <phoneticPr fontId="2"/>
  </si>
  <si>
    <t>介護職員等処遇改善加算(Ⅰ)</t>
    <rPh sb="4" eb="5">
      <t>トウ</t>
    </rPh>
    <rPh sb="5" eb="7">
      <t>ショグウ</t>
    </rPh>
    <phoneticPr fontId="2"/>
  </si>
  <si>
    <t>介護職員等処遇改善加算(Ⅱ)</t>
    <rPh sb="4" eb="5">
      <t>トウ</t>
    </rPh>
    <rPh sb="5" eb="7">
      <t>ショグウ</t>
    </rPh>
    <phoneticPr fontId="2"/>
  </si>
  <si>
    <t>（1回）-1/100</t>
    <phoneticPr fontId="2"/>
  </si>
  <si>
    <t>（1回）-1/100</t>
    <phoneticPr fontId="2"/>
  </si>
  <si>
    <t>単位数の総合計（1ヶ月）に9.2％を加算</t>
    <rPh sb="18" eb="20">
      <t>カサン</t>
    </rPh>
    <phoneticPr fontId="3"/>
  </si>
  <si>
    <t>単位数の総合計（1ヶ月）に9.0％を加算</t>
    <phoneticPr fontId="3"/>
  </si>
  <si>
    <t>リハサービス西浦和</t>
    <rPh sb="6" eb="9">
      <t>ニシウラワ</t>
    </rPh>
    <phoneticPr fontId="3"/>
  </si>
  <si>
    <t>紙パンツ（1枚につき）</t>
    <rPh sb="0" eb="1">
      <t>カミ</t>
    </rPh>
    <phoneticPr fontId="2"/>
  </si>
  <si>
    <t>利用日の前日17時30分までにご連絡いただいた場合は無料　　　利用日の前日17時30分以降逃げ連絡いただいた場合
（前日が休業日で連絡がつかなかった場合を除きます。）食材費（税込み）850円</t>
    <rPh sb="0" eb="2">
      <t>リヨウ</t>
    </rPh>
    <rPh sb="2" eb="3">
      <t>ビ</t>
    </rPh>
    <rPh sb="4" eb="6">
      <t>ゼンジツ</t>
    </rPh>
    <rPh sb="8" eb="9">
      <t>ジ</t>
    </rPh>
    <rPh sb="11" eb="12">
      <t>フン</t>
    </rPh>
    <rPh sb="16" eb="18">
      <t>レンラク</t>
    </rPh>
    <rPh sb="23" eb="25">
      <t>バアイ</t>
    </rPh>
    <rPh sb="26" eb="28">
      <t>ムリョウ</t>
    </rPh>
    <rPh sb="31" eb="34">
      <t>リヨウビ</t>
    </rPh>
    <rPh sb="35" eb="37">
      <t>ゼンジツ</t>
    </rPh>
    <rPh sb="39" eb="40">
      <t>ジ</t>
    </rPh>
    <rPh sb="42" eb="43">
      <t>フン</t>
    </rPh>
    <rPh sb="43" eb="45">
      <t>イコウ</t>
    </rPh>
    <rPh sb="45" eb="46">
      <t>ニ</t>
    </rPh>
    <rPh sb="47" eb="49">
      <t>レンラク</t>
    </rPh>
    <rPh sb="54" eb="56">
      <t>バアイ</t>
    </rPh>
    <rPh sb="58" eb="60">
      <t>ゼンジツ</t>
    </rPh>
    <rPh sb="61" eb="64">
      <t>キュウギョウビ</t>
    </rPh>
    <rPh sb="65" eb="67">
      <t>レンラク</t>
    </rPh>
    <rPh sb="74" eb="76">
      <t>バアイ</t>
    </rPh>
    <rPh sb="77" eb="78">
      <t>ノゾ</t>
    </rPh>
    <rPh sb="83" eb="85">
      <t>ショクザイ</t>
    </rPh>
    <rPh sb="85" eb="86">
      <t>ヒ</t>
    </rPh>
    <rPh sb="87" eb="89">
      <t>ゼイコ</t>
    </rPh>
    <rPh sb="94" eb="95">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</si>
</sst>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0_ "/>
    <numFmt numFmtId="177" formatCode="#,##0_);[Red]\(#,##0\)"/>
  </numFmts>
  <fonts count="27">
    <font>
      <sz val="11"/>
      <color theme="1"/>
      <name val="游ゴシック"/>
      <family val="3"/>
      <charset val="128"/>
      <scheme val="minor"/>
    </font>
    <font>
      <sz val="14"/>
      <color theme="1"/>
      <name val="ＭＳ 明朝"/>
      <family val="1"/>
      <charset val="128"/>
    </font>
    <font>
      <sz val="6"/>
      <name val="游ゴシック"/>
      <family val="3"/>
      <charset val="128"/>
      <scheme val="minor"/>
    </font>
    <font>
      <sz val="6"/>
      <name val="ＭＳ Ｐゴシック"/>
      <family val="3"/>
      <charset val="128"/>
    </font>
    <font>
      <sz val="14"/>
      <color theme="1"/>
      <name val="ＭＳ ゴシック"/>
      <family val="3"/>
      <charset val="128"/>
    </font>
    <font>
      <sz val="11"/>
      <color indexed="8"/>
      <name val="ＭＳ Ｐゴシック"/>
      <family val="3"/>
      <charset val="128"/>
    </font>
    <font>
      <sz val="13"/>
      <color theme="1"/>
      <name val="ＭＳ 明朝"/>
      <family val="1"/>
      <charset val="128"/>
    </font>
    <font>
      <sz val="12"/>
      <color theme="1"/>
      <name val="ＭＳ 明朝"/>
      <family val="1"/>
      <charset val="128"/>
    </font>
    <font>
      <sz val="11"/>
      <color theme="1"/>
      <name val="ＭＳ 明朝"/>
      <family val="1"/>
      <charset val="128"/>
    </font>
    <font>
      <b/>
      <sz val="9"/>
      <color indexed="81"/>
      <name val="ＭＳ Ｐゴシック"/>
      <family val="3"/>
      <charset val="128"/>
    </font>
    <font>
      <sz val="9"/>
      <color indexed="81"/>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u/>
      <sz val="11"/>
      <name val="ＭＳ ゴシック"/>
      <family val="3"/>
      <charset val="128"/>
    </font>
    <font>
      <b/>
      <sz val="11"/>
      <name val="ＭＳ ゴシック"/>
      <family val="3"/>
      <charset val="128"/>
    </font>
    <font>
      <b/>
      <sz val="9"/>
      <color indexed="81"/>
      <name val="MS P ゴシック"/>
      <family val="3"/>
      <charset val="128"/>
    </font>
    <font>
      <sz val="14"/>
      <name val="ＭＳ ゴシック"/>
      <family val="3"/>
      <charset val="128"/>
    </font>
    <font>
      <b/>
      <sz val="12"/>
      <name val="ＭＳ ゴシック"/>
      <family val="3"/>
      <charset val="128"/>
    </font>
    <font>
      <b/>
      <sz val="14"/>
      <name val="ＭＳ ゴシック"/>
      <family val="3"/>
      <charset val="128"/>
    </font>
    <font>
      <sz val="12"/>
      <color rgb="FFFF0000"/>
      <name val="ＭＳ ゴシック"/>
      <family val="3"/>
      <charset val="128"/>
    </font>
    <font>
      <sz val="8"/>
      <name val="ＭＳ ゴシック"/>
      <family val="3"/>
      <charset val="128"/>
    </font>
    <font>
      <sz val="7"/>
      <name val="ＭＳ ゴシック"/>
      <family val="3"/>
      <charset val="128"/>
    </font>
    <font>
      <sz val="9"/>
      <name val="ＭＳ ゴシック"/>
      <family val="3"/>
      <charset val="128"/>
    </font>
    <font>
      <sz val="9"/>
      <color indexed="81"/>
      <name val="MS P ゴシック"/>
      <family val="3"/>
      <charset val="128"/>
    </font>
    <font>
      <sz val="11"/>
      <color rgb="FFFF0000"/>
      <name val="ＭＳ ゴシック"/>
      <family val="3"/>
      <charset val="128"/>
    </font>
    <font>
      <sz val="10"/>
      <color rgb="FFFF0000"/>
      <name val="ＭＳ ゴシック"/>
      <family val="3"/>
      <charset val="128"/>
    </font>
  </fonts>
  <fills count="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66CCFF"/>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8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double">
        <color indexed="64"/>
      </bottom>
      <diagonal/>
    </border>
    <border>
      <left/>
      <right style="thick">
        <color indexed="64"/>
      </right>
      <top style="thin">
        <color indexed="64"/>
      </top>
      <bottom style="double">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double">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style="thin">
        <color indexed="64"/>
      </top>
      <bottom style="dashed">
        <color indexed="64"/>
      </bottom>
      <diagonal/>
    </border>
    <border>
      <left style="thick">
        <color indexed="64"/>
      </left>
      <right style="thin">
        <color indexed="64"/>
      </right>
      <top style="dashed">
        <color indexed="64"/>
      </top>
      <bottom style="thin">
        <color indexed="64"/>
      </bottom>
      <diagonal/>
    </border>
    <border>
      <left/>
      <right style="thick">
        <color indexed="64"/>
      </right>
      <top style="dashed">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98">
    <xf numFmtId="0" fontId="0" fillId="0" borderId="0" xfId="0">
      <alignment vertical="center"/>
    </xf>
    <xf numFmtId="0" fontId="1" fillId="0" borderId="0" xfId="0" applyFont="1">
      <alignment vertical="center"/>
    </xf>
    <xf numFmtId="0" fontId="4" fillId="0" borderId="0" xfId="0" applyFont="1" applyAlignment="1">
      <alignment vertical="center" shrinkToFit="1"/>
    </xf>
    <xf numFmtId="0" fontId="1" fillId="0" borderId="0" xfId="0" applyFont="1" applyAlignment="1">
      <alignment horizontal="left" vertical="center"/>
    </xf>
    <xf numFmtId="0" fontId="1" fillId="0" borderId="0" xfId="0" applyFont="1" applyAlignment="1">
      <alignment horizontal="left" vertical="center" shrinkToFit="1"/>
    </xf>
    <xf numFmtId="176" fontId="1" fillId="0" borderId="0" xfId="0" applyNumberFormat="1" applyFont="1" applyAlignment="1">
      <alignment horizontal="left" vertical="center"/>
    </xf>
    <xf numFmtId="0" fontId="4" fillId="0" borderId="0" xfId="0" applyFont="1">
      <alignment vertical="center"/>
    </xf>
    <xf numFmtId="176" fontId="4" fillId="0" borderId="0" xfId="0" applyNumberFormat="1" applyFont="1" applyAlignment="1">
      <alignment vertical="center" shrinkToFit="1"/>
    </xf>
    <xf numFmtId="0" fontId="1" fillId="0" borderId="0" xfId="0" applyFont="1" applyAlignment="1">
      <alignment horizontal="center" vertical="center"/>
    </xf>
    <xf numFmtId="5" fontId="1" fillId="0" borderId="0" xfId="0" applyNumberFormat="1" applyFont="1">
      <alignment vertical="center"/>
    </xf>
    <xf numFmtId="0" fontId="11" fillId="0" borderId="0" xfId="0" applyFont="1">
      <alignment vertical="center"/>
    </xf>
    <xf numFmtId="5" fontId="11" fillId="0" borderId="0" xfId="0" applyNumberFormat="1" applyFont="1">
      <alignment vertical="center"/>
    </xf>
    <xf numFmtId="3" fontId="4" fillId="0" borderId="0" xfId="0" applyNumberFormat="1" applyFont="1">
      <alignment vertical="center"/>
    </xf>
    <xf numFmtId="0" fontId="17"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25" xfId="0" applyFont="1" applyBorder="1">
      <alignment vertical="center"/>
    </xf>
    <xf numFmtId="0" fontId="18" fillId="0" borderId="0" xfId="0" applyFont="1">
      <alignment vertical="center"/>
    </xf>
    <xf numFmtId="0" fontId="19" fillId="0" borderId="0" xfId="0" applyFont="1">
      <alignment vertical="center"/>
    </xf>
    <xf numFmtId="0" fontId="18" fillId="0" borderId="0" xfId="0" applyFont="1" applyAlignment="1">
      <alignment horizontal="left" vertical="center"/>
    </xf>
    <xf numFmtId="0" fontId="11" fillId="6" borderId="22" xfId="0" applyFont="1" applyFill="1" applyBorder="1" applyAlignment="1">
      <alignment horizontal="center" vertical="center"/>
    </xf>
    <xf numFmtId="0" fontId="11" fillId="6" borderId="64" xfId="0" applyFont="1" applyFill="1" applyBorder="1" applyAlignment="1">
      <alignment horizontal="center" vertical="center"/>
    </xf>
    <xf numFmtId="0" fontId="11" fillId="6" borderId="39"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8" xfId="0" applyFont="1" applyFill="1" applyBorder="1" applyAlignment="1">
      <alignment horizontal="center" vertical="center"/>
    </xf>
    <xf numFmtId="0" fontId="12" fillId="8" borderId="27" xfId="0" applyFont="1" applyFill="1" applyBorder="1" applyAlignment="1">
      <alignment horizontal="left" vertical="center"/>
    </xf>
    <xf numFmtId="0" fontId="12" fillId="8" borderId="29" xfId="0" applyFont="1" applyFill="1" applyBorder="1" applyAlignment="1">
      <alignment horizontal="left" vertical="center"/>
    </xf>
    <xf numFmtId="0" fontId="12" fillId="8" borderId="28" xfId="0" applyFont="1" applyFill="1" applyBorder="1" applyAlignment="1">
      <alignment horizontal="left" vertical="center"/>
    </xf>
    <xf numFmtId="0" fontId="13" fillId="8" borderId="27" xfId="0" applyFont="1" applyFill="1" applyBorder="1">
      <alignment vertical="center"/>
    </xf>
    <xf numFmtId="0" fontId="13" fillId="8" borderId="29" xfId="0" applyFont="1" applyFill="1" applyBorder="1">
      <alignment vertical="center"/>
    </xf>
    <xf numFmtId="0" fontId="13" fillId="8" borderId="28" xfId="0" applyFont="1" applyFill="1" applyBorder="1">
      <alignment vertical="center"/>
    </xf>
    <xf numFmtId="0" fontId="13" fillId="8" borderId="23" xfId="0" applyFont="1" applyFill="1" applyBorder="1">
      <alignment vertical="center"/>
    </xf>
    <xf numFmtId="0" fontId="11" fillId="5" borderId="20" xfId="0" applyFont="1" applyFill="1" applyBorder="1" applyAlignment="1">
      <alignment horizontal="left" vertical="center"/>
    </xf>
    <xf numFmtId="0" fontId="11" fillId="5" borderId="21" xfId="0" applyFont="1" applyFill="1" applyBorder="1" applyAlignment="1">
      <alignment horizontal="left" vertical="center"/>
    </xf>
    <xf numFmtId="0" fontId="11" fillId="5" borderId="76" xfId="0" applyFont="1" applyFill="1" applyBorder="1" applyAlignment="1">
      <alignment horizontal="left" vertical="center"/>
    </xf>
    <xf numFmtId="0" fontId="1" fillId="2" borderId="0" xfId="0" applyFont="1" applyFill="1" applyAlignment="1">
      <alignment horizontal="center" vertical="center"/>
    </xf>
    <xf numFmtId="0" fontId="1" fillId="0" borderId="0" xfId="0" applyFont="1" applyAlignment="1">
      <alignment horizontal="center" vertical="center" shrinkToFit="1"/>
    </xf>
    <xf numFmtId="176" fontId="1" fillId="2" borderId="0" xfId="0" applyNumberFormat="1" applyFont="1" applyFill="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right" vertical="center"/>
    </xf>
    <xf numFmtId="0" fontId="1" fillId="0" borderId="15" xfId="0" applyFont="1" applyBorder="1" applyAlignment="1">
      <alignment horizontal="right" vertical="center"/>
    </xf>
    <xf numFmtId="0" fontId="1" fillId="0" borderId="16" xfId="0" applyFont="1" applyBorder="1" applyAlignment="1">
      <alignment horizontal="right" vertical="center"/>
    </xf>
    <xf numFmtId="5" fontId="1" fillId="0" borderId="20" xfId="0" applyNumberFormat="1" applyFont="1" applyBorder="1" applyAlignment="1">
      <alignment horizontal="right" vertical="center"/>
    </xf>
    <xf numFmtId="5" fontId="1" fillId="0" borderId="21" xfId="0" applyNumberFormat="1" applyFont="1" applyBorder="1" applyAlignment="1">
      <alignment horizontal="right" vertical="center"/>
    </xf>
    <xf numFmtId="5" fontId="1" fillId="0" borderId="22" xfId="0" applyNumberFormat="1" applyFont="1" applyBorder="1" applyAlignment="1">
      <alignment horizontal="righ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177" fontId="1" fillId="0" borderId="20" xfId="0" applyNumberFormat="1" applyFont="1" applyBorder="1" applyAlignment="1">
      <alignment horizontal="right" vertical="center"/>
    </xf>
    <xf numFmtId="177" fontId="1" fillId="0" borderId="21" xfId="0" applyNumberFormat="1" applyFont="1" applyBorder="1" applyAlignment="1">
      <alignment horizontal="right" vertical="center"/>
    </xf>
    <xf numFmtId="177" fontId="1" fillId="0" borderId="22" xfId="0" applyNumberFormat="1" applyFont="1" applyBorder="1" applyAlignment="1">
      <alignment horizontal="right" vertical="center"/>
    </xf>
    <xf numFmtId="5" fontId="1" fillId="0" borderId="23" xfId="0" applyNumberFormat="1" applyFont="1" applyBorder="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177" fontId="1" fillId="0" borderId="6" xfId="0" applyNumberFormat="1" applyFont="1" applyBorder="1" applyAlignment="1">
      <alignment horizontal="right" vertical="center"/>
    </xf>
    <xf numFmtId="177" fontId="1" fillId="0" borderId="7" xfId="0" applyNumberFormat="1" applyFont="1" applyBorder="1" applyAlignment="1">
      <alignment horizontal="right" vertical="center"/>
    </xf>
    <xf numFmtId="177" fontId="1" fillId="0" borderId="8" xfId="0" applyNumberFormat="1" applyFont="1" applyBorder="1" applyAlignment="1">
      <alignment horizontal="right" vertical="center"/>
    </xf>
    <xf numFmtId="5" fontId="1" fillId="0" borderId="17" xfId="0" applyNumberFormat="1" applyFont="1" applyBorder="1">
      <alignment vertical="center"/>
    </xf>
    <xf numFmtId="5" fontId="1" fillId="0" borderId="6" xfId="0" applyNumberFormat="1" applyFont="1" applyBorder="1" applyAlignment="1">
      <alignment horizontal="right" vertical="center"/>
    </xf>
    <xf numFmtId="5" fontId="1" fillId="0" borderId="7" xfId="0" applyNumberFormat="1" applyFont="1" applyBorder="1" applyAlignment="1">
      <alignment horizontal="right" vertical="center"/>
    </xf>
    <xf numFmtId="5" fontId="1" fillId="0" borderId="8" xfId="0" applyNumberFormat="1" applyFont="1" applyBorder="1" applyAlignment="1">
      <alignment horizontal="right" vertical="center"/>
    </xf>
    <xf numFmtId="177" fontId="1" fillId="0" borderId="3" xfId="0" applyNumberFormat="1" applyFont="1" applyBorder="1" applyAlignment="1">
      <alignment horizontal="center" vertical="center"/>
    </xf>
    <xf numFmtId="177" fontId="1" fillId="0" borderId="4" xfId="0" applyNumberFormat="1" applyFont="1" applyBorder="1" applyAlignment="1">
      <alignment horizontal="center" vertical="center"/>
    </xf>
    <xf numFmtId="177" fontId="1" fillId="0" borderId="5" xfId="0" applyNumberFormat="1" applyFont="1" applyBorder="1" applyAlignment="1">
      <alignment horizontal="center" vertical="center"/>
    </xf>
    <xf numFmtId="177" fontId="1" fillId="0" borderId="11" xfId="0" applyNumberFormat="1" applyFont="1" applyBorder="1" applyAlignment="1">
      <alignment horizontal="center" vertical="center"/>
    </xf>
    <xf numFmtId="177" fontId="1" fillId="0" borderId="12" xfId="0" applyNumberFormat="1" applyFont="1" applyBorder="1" applyAlignment="1">
      <alignment horizontal="center" vertical="center"/>
    </xf>
    <xf numFmtId="177" fontId="1" fillId="0" borderId="13" xfId="0" applyNumberFormat="1"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177" fontId="1" fillId="0" borderId="14" xfId="0" applyNumberFormat="1" applyFont="1" applyBorder="1" applyAlignment="1">
      <alignment horizontal="right" vertical="center"/>
    </xf>
    <xf numFmtId="177" fontId="1" fillId="0" borderId="15" xfId="0" applyNumberFormat="1" applyFont="1" applyBorder="1" applyAlignment="1">
      <alignment horizontal="right" vertical="center"/>
    </xf>
    <xf numFmtId="177" fontId="1" fillId="0" borderId="16" xfId="0" applyNumberFormat="1" applyFont="1" applyBorder="1" applyAlignment="1">
      <alignment horizontal="right" vertical="center"/>
    </xf>
    <xf numFmtId="5" fontId="1" fillId="0" borderId="14" xfId="0" applyNumberFormat="1" applyFont="1" applyBorder="1" applyAlignment="1">
      <alignment horizontal="right" vertical="center"/>
    </xf>
    <xf numFmtId="5" fontId="1" fillId="0" borderId="15" xfId="0" applyNumberFormat="1" applyFont="1" applyBorder="1" applyAlignment="1">
      <alignment horizontal="right" vertical="center"/>
    </xf>
    <xf numFmtId="5" fontId="1" fillId="0" borderId="16" xfId="0" applyNumberFormat="1" applyFont="1" applyBorder="1" applyAlignment="1">
      <alignment horizontal="right" vertical="center"/>
    </xf>
    <xf numFmtId="0" fontId="1" fillId="0" borderId="23"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3" xfId="0" applyFont="1" applyBorder="1" applyAlignment="1">
      <alignment horizontal="center" vertical="center" shrinkToFit="1"/>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3" borderId="23" xfId="0" applyFont="1" applyFill="1" applyBorder="1" applyAlignment="1">
      <alignment vertical="center" wrapText="1"/>
    </xf>
    <xf numFmtId="0" fontId="1" fillId="3" borderId="23" xfId="0" applyFont="1" applyFill="1" applyBorder="1">
      <alignment vertical="center"/>
    </xf>
    <xf numFmtId="0" fontId="1" fillId="0" borderId="27" xfId="0" applyFont="1" applyBorder="1" applyAlignment="1">
      <alignment horizontal="right" vertical="center"/>
    </xf>
    <xf numFmtId="0" fontId="1" fillId="0" borderId="28" xfId="0" applyFont="1" applyBorder="1" applyAlignment="1">
      <alignment horizontal="right" vertical="center"/>
    </xf>
    <xf numFmtId="0" fontId="1" fillId="0" borderId="24" xfId="0" applyFont="1" applyBorder="1" applyAlignment="1">
      <alignment horizontal="right" vertical="center"/>
    </xf>
    <xf numFmtId="0" fontId="1" fillId="0" borderId="26" xfId="0" applyFont="1" applyBorder="1" applyAlignment="1">
      <alignment horizontal="right" vertical="center"/>
    </xf>
    <xf numFmtId="5" fontId="1" fillId="0" borderId="27" xfId="0" applyNumberFormat="1" applyFont="1" applyBorder="1" applyAlignment="1">
      <alignment horizontal="right" vertical="center"/>
    </xf>
    <xf numFmtId="5" fontId="1" fillId="0" borderId="29" xfId="0" applyNumberFormat="1" applyFont="1" applyBorder="1" applyAlignment="1">
      <alignment horizontal="right" vertical="center"/>
    </xf>
    <xf numFmtId="5" fontId="1" fillId="0" borderId="28" xfId="0" applyNumberFormat="1" applyFont="1" applyBorder="1" applyAlignment="1">
      <alignment horizontal="right" vertical="center"/>
    </xf>
    <xf numFmtId="5" fontId="1" fillId="0" borderId="24" xfId="0" applyNumberFormat="1" applyFont="1" applyBorder="1" applyAlignment="1">
      <alignment horizontal="right" vertical="center"/>
    </xf>
    <xf numFmtId="5" fontId="1" fillId="0" borderId="25" xfId="0" applyNumberFormat="1" applyFont="1" applyBorder="1" applyAlignment="1">
      <alignment horizontal="right" vertical="center"/>
    </xf>
    <xf numFmtId="5" fontId="1" fillId="0" borderId="26" xfId="0" applyNumberFormat="1" applyFont="1" applyBorder="1" applyAlignment="1">
      <alignment horizontal="right" vertical="center"/>
    </xf>
    <xf numFmtId="0" fontId="1" fillId="3" borderId="27"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0" xfId="0" applyFont="1" applyFill="1" applyAlignment="1">
      <alignment horizontal="center" vertical="center"/>
    </xf>
    <xf numFmtId="0" fontId="1" fillId="3" borderId="19"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30" xfId="0" applyFont="1" applyFill="1" applyBorder="1" applyAlignment="1">
      <alignment vertical="center" shrinkToFit="1"/>
    </xf>
    <xf numFmtId="0" fontId="1" fillId="3" borderId="31" xfId="0" applyFont="1" applyFill="1" applyBorder="1" applyAlignment="1">
      <alignment vertical="center" shrinkToFit="1"/>
    </xf>
    <xf numFmtId="0" fontId="1" fillId="3" borderId="17" xfId="0" applyFont="1" applyFill="1" applyBorder="1" applyAlignment="1">
      <alignment vertical="center" shrinkToFit="1"/>
    </xf>
    <xf numFmtId="0" fontId="7" fillId="3" borderId="30" xfId="0" applyFont="1" applyFill="1" applyBorder="1" applyAlignment="1">
      <alignment vertical="center" wrapText="1" shrinkToFit="1"/>
    </xf>
    <xf numFmtId="0" fontId="7" fillId="3" borderId="30" xfId="0" applyFont="1" applyFill="1" applyBorder="1" applyAlignment="1">
      <alignment vertical="center" shrinkToFit="1"/>
    </xf>
    <xf numFmtId="0" fontId="7" fillId="3" borderId="31" xfId="0" applyFont="1" applyFill="1" applyBorder="1" applyAlignment="1">
      <alignment vertical="center" shrinkToFit="1"/>
    </xf>
    <xf numFmtId="0" fontId="7" fillId="3" borderId="17" xfId="0" applyFont="1" applyFill="1" applyBorder="1" applyAlignment="1">
      <alignment vertical="center" shrinkToFit="1"/>
    </xf>
    <xf numFmtId="0" fontId="1" fillId="0" borderId="27" xfId="0" applyFont="1" applyBorder="1" applyAlignment="1">
      <alignment horizontal="right" vertical="center" shrinkToFit="1"/>
    </xf>
    <xf numFmtId="0" fontId="1" fillId="0" borderId="28" xfId="0" applyFont="1" applyBorder="1" applyAlignment="1">
      <alignment horizontal="right" vertical="center" shrinkToFit="1"/>
    </xf>
    <xf numFmtId="0" fontId="1" fillId="0" borderId="18" xfId="0" applyFont="1" applyBorder="1" applyAlignment="1">
      <alignment horizontal="right" vertical="center" shrinkToFit="1"/>
    </xf>
    <xf numFmtId="0" fontId="1" fillId="0" borderId="19" xfId="0" applyFont="1" applyBorder="1" applyAlignment="1">
      <alignment horizontal="right" vertical="center" shrinkToFit="1"/>
    </xf>
    <xf numFmtId="0" fontId="1" fillId="0" borderId="24" xfId="0" applyFont="1" applyBorder="1" applyAlignment="1">
      <alignment horizontal="right" vertical="center" shrinkToFit="1"/>
    </xf>
    <xf numFmtId="0" fontId="1" fillId="0" borderId="26" xfId="0" applyFont="1" applyBorder="1" applyAlignment="1">
      <alignment horizontal="right" vertical="center" shrinkToFit="1"/>
    </xf>
    <xf numFmtId="5" fontId="1" fillId="0" borderId="27" xfId="0" applyNumberFormat="1" applyFont="1" applyBorder="1" applyAlignment="1">
      <alignment horizontal="right" vertical="center" shrinkToFit="1"/>
    </xf>
    <xf numFmtId="5" fontId="1" fillId="0" borderId="29" xfId="0" applyNumberFormat="1" applyFont="1" applyBorder="1" applyAlignment="1">
      <alignment horizontal="right" vertical="center" shrinkToFit="1"/>
    </xf>
    <xf numFmtId="5" fontId="1" fillId="0" borderId="28" xfId="0" applyNumberFormat="1" applyFont="1" applyBorder="1" applyAlignment="1">
      <alignment horizontal="right" vertical="center" shrinkToFit="1"/>
    </xf>
    <xf numFmtId="5" fontId="1" fillId="0" borderId="18" xfId="0" applyNumberFormat="1" applyFont="1" applyBorder="1" applyAlignment="1">
      <alignment horizontal="right" vertical="center" shrinkToFit="1"/>
    </xf>
    <xf numFmtId="5" fontId="1" fillId="0" borderId="0" xfId="0" applyNumberFormat="1" applyFont="1" applyAlignment="1">
      <alignment horizontal="right" vertical="center" shrinkToFit="1"/>
    </xf>
    <xf numFmtId="5" fontId="1" fillId="0" borderId="19" xfId="0" applyNumberFormat="1" applyFont="1" applyBorder="1" applyAlignment="1">
      <alignment horizontal="right" vertical="center" shrinkToFit="1"/>
    </xf>
    <xf numFmtId="5" fontId="1" fillId="0" borderId="24" xfId="0" applyNumberFormat="1" applyFont="1" applyBorder="1" applyAlignment="1">
      <alignment horizontal="right" vertical="center" shrinkToFit="1"/>
    </xf>
    <xf numFmtId="5" fontId="1" fillId="0" borderId="25" xfId="0" applyNumberFormat="1" applyFont="1" applyBorder="1" applyAlignment="1">
      <alignment horizontal="right" vertical="center" shrinkToFit="1"/>
    </xf>
    <xf numFmtId="5" fontId="1" fillId="0" borderId="26" xfId="0" applyNumberFormat="1" applyFont="1" applyBorder="1" applyAlignment="1">
      <alignment horizontal="right" vertical="center" shrinkToFit="1"/>
    </xf>
    <xf numFmtId="5" fontId="1" fillId="0" borderId="23" xfId="0" applyNumberFormat="1" applyFont="1" applyBorder="1" applyAlignment="1">
      <alignment horizontal="right" vertical="center" shrinkToFit="1"/>
    </xf>
    <xf numFmtId="5" fontId="1" fillId="0" borderId="23" xfId="0" applyNumberFormat="1" applyFont="1" applyBorder="1" applyAlignment="1">
      <alignment horizontal="right" vertical="center"/>
    </xf>
    <xf numFmtId="0" fontId="1" fillId="3" borderId="27" xfId="0" applyFont="1" applyFill="1" applyBorder="1" applyAlignment="1">
      <alignment vertical="center" wrapText="1"/>
    </xf>
    <xf numFmtId="0" fontId="1" fillId="3" borderId="29" xfId="0" applyFont="1" applyFill="1" applyBorder="1" applyAlignment="1">
      <alignment vertical="center" wrapText="1"/>
    </xf>
    <xf numFmtId="0" fontId="1" fillId="3" borderId="28" xfId="0" applyFont="1" applyFill="1" applyBorder="1" applyAlignment="1">
      <alignment vertical="center" wrapText="1"/>
    </xf>
    <xf numFmtId="0" fontId="1" fillId="3" borderId="18" xfId="0" applyFont="1" applyFill="1" applyBorder="1" applyAlignment="1">
      <alignment vertical="center" wrapText="1"/>
    </xf>
    <xf numFmtId="0" fontId="1" fillId="3" borderId="0" xfId="0" applyFont="1" applyFill="1" applyAlignment="1">
      <alignment vertical="center" wrapText="1"/>
    </xf>
    <xf numFmtId="0" fontId="1" fillId="3" borderId="19" xfId="0" applyFont="1" applyFill="1" applyBorder="1" applyAlignment="1">
      <alignment vertical="center" wrapText="1"/>
    </xf>
    <xf numFmtId="0" fontId="1" fillId="3" borderId="24" xfId="0" applyFont="1" applyFill="1" applyBorder="1" applyAlignment="1">
      <alignment vertical="center" wrapText="1"/>
    </xf>
    <xf numFmtId="0" fontId="1" fillId="3" borderId="25" xfId="0" applyFont="1" applyFill="1" applyBorder="1" applyAlignment="1">
      <alignment vertical="center" wrapText="1"/>
    </xf>
    <xf numFmtId="0" fontId="1" fillId="3" borderId="26" xfId="0" applyFont="1" applyFill="1" applyBorder="1" applyAlignment="1">
      <alignment vertical="center" wrapText="1"/>
    </xf>
    <xf numFmtId="0" fontId="1" fillId="0" borderId="18" xfId="0" applyFont="1" applyBorder="1" applyAlignment="1">
      <alignment horizontal="right" vertical="center"/>
    </xf>
    <xf numFmtId="0" fontId="1" fillId="0" borderId="19" xfId="0" applyFont="1" applyBorder="1" applyAlignment="1">
      <alignment horizontal="right" vertical="center"/>
    </xf>
    <xf numFmtId="0" fontId="7" fillId="3" borderId="31" xfId="0" applyFont="1" applyFill="1" applyBorder="1" applyAlignment="1">
      <alignment vertical="center" wrapText="1" shrinkToFit="1"/>
    </xf>
    <xf numFmtId="0" fontId="1" fillId="0" borderId="2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4" xfId="0" applyFont="1" applyBorder="1" applyAlignment="1">
      <alignment horizontal="center" vertical="center" wrapText="1"/>
    </xf>
    <xf numFmtId="0" fontId="1" fillId="3" borderId="27"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9"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3" borderId="25"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1" fillId="0" borderId="23" xfId="0" applyFont="1" applyBorder="1">
      <alignment vertical="center"/>
    </xf>
    <xf numFmtId="0" fontId="1" fillId="4" borderId="23" xfId="0" applyFont="1" applyFill="1" applyBorder="1" applyAlignment="1">
      <alignment horizontal="center" vertical="center"/>
    </xf>
    <xf numFmtId="0" fontId="1" fillId="0" borderId="27" xfId="0" applyFont="1" applyBorder="1" applyAlignment="1">
      <alignment horizontal="left" vertical="center"/>
    </xf>
    <xf numFmtId="0" fontId="1" fillId="0" borderId="29" xfId="0" applyFont="1" applyBorder="1" applyAlignment="1">
      <alignment horizontal="left" vertical="center"/>
    </xf>
    <xf numFmtId="0" fontId="1" fillId="0" borderId="28"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8" fillId="0" borderId="2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1" fillId="0" borderId="20" xfId="0" applyFont="1" applyBorder="1" applyAlignment="1">
      <alignment vertical="center" shrinkToFit="1"/>
    </xf>
    <xf numFmtId="0" fontId="1" fillId="0" borderId="21" xfId="0" applyFont="1" applyBorder="1" applyAlignment="1">
      <alignment vertical="center" shrinkToFit="1"/>
    </xf>
    <xf numFmtId="0" fontId="1" fillId="0" borderId="22" xfId="0" applyFont="1" applyBorder="1" applyAlignment="1">
      <alignment vertical="center" shrinkToFit="1"/>
    </xf>
    <xf numFmtId="0" fontId="1" fillId="0" borderId="27" xfId="0" applyFont="1" applyBorder="1" applyAlignment="1">
      <alignment horizontal="left" vertical="center" wrapText="1"/>
    </xf>
    <xf numFmtId="0" fontId="1" fillId="0" borderId="29" xfId="0" applyFont="1" applyBorder="1" applyAlignment="1">
      <alignment horizontal="left" vertical="center" wrapText="1"/>
    </xf>
    <xf numFmtId="0" fontId="1" fillId="0" borderId="28"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18" xfId="0" applyFont="1" applyBorder="1" applyAlignment="1">
      <alignment horizontal="center" vertical="center" wrapText="1"/>
    </xf>
    <xf numFmtId="0" fontId="1" fillId="0" borderId="0" xfId="0" applyFont="1" applyAlignment="1">
      <alignment horizontal="center" vertical="center" wrapText="1"/>
    </xf>
    <xf numFmtId="0" fontId="1" fillId="0" borderId="19" xfId="0" applyFont="1" applyBorder="1" applyAlignment="1">
      <alignment horizontal="center" vertical="center" wrapText="1"/>
    </xf>
    <xf numFmtId="0" fontId="1" fillId="0" borderId="0" xfId="0" applyFont="1" applyAlignment="1">
      <alignment horizontal="lef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0" xfId="0" applyFont="1" applyBorder="1" applyAlignment="1">
      <alignment horizontal="left" vertical="center" shrinkToFit="1"/>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0" fontId="18" fillId="2" borderId="0" xfId="0" applyFont="1" applyFill="1" applyAlignment="1">
      <alignment horizontal="center" vertical="center"/>
    </xf>
    <xf numFmtId="0" fontId="18" fillId="0" borderId="0" xfId="0" applyFont="1" applyAlignment="1">
      <alignment horizontal="center" vertical="center" shrinkToFit="1"/>
    </xf>
    <xf numFmtId="176" fontId="18" fillId="2" borderId="0" xfId="0" applyNumberFormat="1" applyFont="1" applyFill="1" applyAlignment="1">
      <alignment horizontal="center" vertical="center"/>
    </xf>
    <xf numFmtId="0" fontId="19" fillId="6" borderId="0" xfId="0" applyFont="1" applyFill="1" applyAlignment="1">
      <alignment horizontal="left" vertical="center"/>
    </xf>
    <xf numFmtId="3" fontId="11" fillId="0" borderId="23" xfId="0" applyNumberFormat="1" applyFont="1" applyBorder="1">
      <alignment vertical="center"/>
    </xf>
    <xf numFmtId="3" fontId="11" fillId="0" borderId="20" xfId="0" applyNumberFormat="1" applyFont="1" applyBorder="1">
      <alignment vertical="center"/>
    </xf>
    <xf numFmtId="3" fontId="11" fillId="5" borderId="51" xfId="0" applyNumberFormat="1" applyFont="1" applyFill="1" applyBorder="1" applyAlignment="1">
      <alignment horizontal="right" vertical="center"/>
    </xf>
    <xf numFmtId="3" fontId="11" fillId="5" borderId="21" xfId="0" applyNumberFormat="1" applyFont="1" applyFill="1" applyBorder="1" applyAlignment="1">
      <alignment horizontal="right" vertical="center"/>
    </xf>
    <xf numFmtId="3" fontId="11" fillId="5" borderId="22" xfId="0" applyNumberFormat="1" applyFont="1" applyFill="1" applyBorder="1" applyAlignment="1">
      <alignment horizontal="right" vertical="center"/>
    </xf>
    <xf numFmtId="3" fontId="11" fillId="5" borderId="20" xfId="0" applyNumberFormat="1" applyFont="1" applyFill="1" applyBorder="1" applyAlignment="1">
      <alignment horizontal="right"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2" xfId="0" applyFont="1" applyBorder="1" applyAlignment="1">
      <alignment horizontal="center" vertical="center" wrapText="1"/>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11" fillId="5" borderId="47"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11" xfId="0" applyFont="1" applyFill="1" applyBorder="1" applyAlignment="1">
      <alignment horizontal="center" vertical="center"/>
    </xf>
    <xf numFmtId="0" fontId="11" fillId="0" borderId="32" xfId="0" applyFont="1" applyBorder="1" applyAlignment="1">
      <alignment horizontal="center" vertical="center" wrapText="1"/>
    </xf>
    <xf numFmtId="0" fontId="11" fillId="0" borderId="33"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1" fillId="0" borderId="35"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3" fontId="11" fillId="0" borderId="17" xfId="0" applyNumberFormat="1" applyFont="1" applyBorder="1">
      <alignment vertical="center"/>
    </xf>
    <xf numFmtId="3" fontId="11" fillId="0" borderId="24" xfId="0" applyNumberFormat="1" applyFont="1" applyBorder="1">
      <alignment vertical="center"/>
    </xf>
    <xf numFmtId="3" fontId="11" fillId="5" borderId="49" xfId="0" applyNumberFormat="1" applyFont="1" applyFill="1" applyBorder="1" applyAlignment="1">
      <alignment horizontal="right" vertical="center"/>
    </xf>
    <xf numFmtId="3" fontId="11" fillId="5" borderId="7" xfId="0" applyNumberFormat="1" applyFont="1" applyFill="1" applyBorder="1" applyAlignment="1">
      <alignment horizontal="right" vertical="center"/>
    </xf>
    <xf numFmtId="3" fontId="11" fillId="5" borderId="8" xfId="0" applyNumberFormat="1" applyFont="1" applyFill="1" applyBorder="1" applyAlignment="1">
      <alignment horizontal="right" vertical="center"/>
    </xf>
    <xf numFmtId="3" fontId="11" fillId="5" borderId="6" xfId="0" applyNumberFormat="1" applyFont="1" applyFill="1" applyBorder="1" applyAlignment="1">
      <alignment horizontal="righ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3" fontId="11" fillId="0" borderId="30" xfId="0" applyNumberFormat="1" applyFont="1" applyBorder="1">
      <alignment vertical="center"/>
    </xf>
    <xf numFmtId="3" fontId="11" fillId="0" borderId="27" xfId="0" applyNumberFormat="1" applyFont="1" applyBorder="1">
      <alignment vertical="center"/>
    </xf>
    <xf numFmtId="3" fontId="11" fillId="5" borderId="53" xfId="0" applyNumberFormat="1" applyFont="1" applyFill="1" applyBorder="1" applyAlignment="1">
      <alignment horizontal="right" vertical="center"/>
    </xf>
    <xf numFmtId="3" fontId="11" fillId="5" borderId="15" xfId="0" applyNumberFormat="1" applyFont="1" applyFill="1" applyBorder="1" applyAlignment="1">
      <alignment horizontal="right" vertical="center"/>
    </xf>
    <xf numFmtId="3" fontId="11" fillId="5" borderId="16" xfId="0" applyNumberFormat="1" applyFont="1" applyFill="1" applyBorder="1" applyAlignment="1">
      <alignment horizontal="right" vertical="center"/>
    </xf>
    <xf numFmtId="3" fontId="11" fillId="5" borderId="14" xfId="0" applyNumberFormat="1" applyFont="1" applyFill="1" applyBorder="1" applyAlignment="1">
      <alignment horizontal="right" vertical="center"/>
    </xf>
    <xf numFmtId="3" fontId="11" fillId="0" borderId="2" xfId="0" applyNumberFormat="1" applyFont="1" applyBorder="1">
      <alignment vertical="center"/>
    </xf>
    <xf numFmtId="3" fontId="11" fillId="0" borderId="6" xfId="0" applyNumberFormat="1" applyFont="1" applyBorder="1">
      <alignment vertical="center"/>
    </xf>
    <xf numFmtId="3" fontId="11" fillId="0" borderId="10" xfId="0" applyNumberFormat="1" applyFont="1" applyBorder="1">
      <alignment vertical="center"/>
    </xf>
    <xf numFmtId="3" fontId="11" fillId="0" borderId="14" xfId="0" applyNumberFormat="1" applyFont="1" applyBorder="1">
      <alignment vertical="center"/>
    </xf>
    <xf numFmtId="0" fontId="11" fillId="0" borderId="23" xfId="0" applyFont="1" applyBorder="1" applyAlignment="1">
      <alignment horizontal="center" vertical="center" shrinkToFit="1"/>
    </xf>
    <xf numFmtId="0" fontId="11" fillId="0" borderId="22" xfId="0" applyFont="1" applyBorder="1" applyAlignment="1">
      <alignment horizontal="center" vertical="center" shrinkToFit="1"/>
    </xf>
    <xf numFmtId="0" fontId="12" fillId="0" borderId="75" xfId="0" applyFont="1" applyBorder="1" applyAlignment="1">
      <alignment horizontal="left" vertical="center"/>
    </xf>
    <xf numFmtId="0" fontId="12" fillId="0" borderId="21"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9" xfId="0" applyFont="1" applyBorder="1" applyAlignment="1">
      <alignment horizontal="center" vertical="center"/>
    </xf>
    <xf numFmtId="0" fontId="11" fillId="0" borderId="28" xfId="0" applyFont="1" applyBorder="1" applyAlignment="1">
      <alignment horizontal="center" vertical="center"/>
    </xf>
    <xf numFmtId="0" fontId="11" fillId="5" borderId="59" xfId="0" applyFont="1" applyFill="1" applyBorder="1" applyAlignment="1">
      <alignment horizontal="center" vertical="center" wrapText="1"/>
    </xf>
    <xf numFmtId="0" fontId="11" fillId="5" borderId="60" xfId="0" applyFont="1" applyFill="1" applyBorder="1" applyAlignment="1">
      <alignment horizontal="center" vertical="center" wrapText="1"/>
    </xf>
    <xf numFmtId="0" fontId="11" fillId="5" borderId="61" xfId="0" applyFont="1" applyFill="1" applyBorder="1" applyAlignment="1">
      <alignment horizontal="center" vertical="center" wrapText="1"/>
    </xf>
    <xf numFmtId="0" fontId="11" fillId="5" borderId="62"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8" borderId="27" xfId="0" applyFont="1" applyFill="1" applyBorder="1" applyAlignment="1">
      <alignment horizontal="center" vertical="center"/>
    </xf>
    <xf numFmtId="0" fontId="11" fillId="8" borderId="29" xfId="0" applyFont="1" applyFill="1" applyBorder="1" applyAlignment="1">
      <alignment horizontal="center" vertical="center"/>
    </xf>
    <xf numFmtId="0" fontId="11" fillId="8" borderId="28" xfId="0" applyFont="1" applyFill="1" applyBorder="1" applyAlignment="1">
      <alignment horizontal="center" vertical="center"/>
    </xf>
    <xf numFmtId="0" fontId="11" fillId="8" borderId="18" xfId="0" applyFont="1" applyFill="1" applyBorder="1" applyAlignment="1">
      <alignment horizontal="center" vertical="center"/>
    </xf>
    <xf numFmtId="0" fontId="11" fillId="8" borderId="0" xfId="0" applyFont="1" applyFill="1" applyAlignment="1">
      <alignment horizontal="center" vertical="center"/>
    </xf>
    <xf numFmtId="0" fontId="11" fillId="8" borderId="19" xfId="0" applyFont="1" applyFill="1" applyBorder="1" applyAlignment="1">
      <alignment horizontal="center" vertical="center"/>
    </xf>
    <xf numFmtId="0" fontId="11" fillId="8" borderId="24" xfId="0" applyFont="1" applyFill="1" applyBorder="1" applyAlignment="1">
      <alignment horizontal="center" vertical="center"/>
    </xf>
    <xf numFmtId="0" fontId="11" fillId="8" borderId="25" xfId="0" applyFont="1" applyFill="1" applyBorder="1" applyAlignment="1">
      <alignment horizontal="center" vertical="center"/>
    </xf>
    <xf numFmtId="0" fontId="11" fillId="8" borderId="26" xfId="0" applyFont="1" applyFill="1" applyBorder="1" applyAlignment="1">
      <alignment horizontal="center" vertical="center"/>
    </xf>
    <xf numFmtId="3" fontId="11" fillId="5" borderId="57" xfId="0" applyNumberFormat="1" applyFont="1" applyFill="1" applyBorder="1" applyAlignment="1">
      <alignment horizontal="right" vertical="center"/>
    </xf>
    <xf numFmtId="3" fontId="11" fillId="5" borderId="55" xfId="0" applyNumberFormat="1" applyFont="1" applyFill="1" applyBorder="1" applyAlignment="1">
      <alignment horizontal="right" vertical="center"/>
    </xf>
    <xf numFmtId="3" fontId="11" fillId="5" borderId="58" xfId="0" applyNumberFormat="1" applyFont="1" applyFill="1" applyBorder="1" applyAlignment="1">
      <alignment horizontal="right" vertical="center"/>
    </xf>
    <xf numFmtId="3" fontId="11" fillId="5" borderId="54" xfId="0" applyNumberFormat="1" applyFont="1" applyFill="1" applyBorder="1" applyAlignment="1">
      <alignment horizontal="right" vertical="center"/>
    </xf>
    <xf numFmtId="3" fontId="11" fillId="5" borderId="56" xfId="0" applyNumberFormat="1" applyFont="1" applyFill="1" applyBorder="1" applyAlignment="1">
      <alignment horizontal="right" vertical="center"/>
    </xf>
    <xf numFmtId="3" fontId="11" fillId="5" borderId="52" xfId="0" applyNumberFormat="1" applyFont="1" applyFill="1" applyBorder="1" applyAlignment="1">
      <alignment horizontal="right" vertical="center"/>
    </xf>
    <xf numFmtId="0" fontId="11" fillId="0" borderId="34" xfId="0" applyFont="1" applyBorder="1" applyAlignment="1">
      <alignment horizontal="center" vertical="center"/>
    </xf>
    <xf numFmtId="3" fontId="11" fillId="5" borderId="50" xfId="0" applyNumberFormat="1" applyFont="1" applyFill="1" applyBorder="1" applyAlignment="1">
      <alignment horizontal="right" vertical="center"/>
    </xf>
    <xf numFmtId="3" fontId="11" fillId="5" borderId="48" xfId="0" applyNumberFormat="1" applyFont="1" applyFill="1" applyBorder="1" applyAlignment="1">
      <alignment horizontal="right" vertical="center"/>
    </xf>
    <xf numFmtId="0" fontId="13" fillId="0" borderId="27" xfId="0" applyFont="1" applyBorder="1" applyAlignment="1">
      <alignment horizontal="left" vertical="center" wrapText="1"/>
    </xf>
    <xf numFmtId="0" fontId="13" fillId="0" borderId="2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25" fillId="5" borderId="72" xfId="0" applyFont="1" applyFill="1" applyBorder="1" applyAlignment="1">
      <alignment horizontal="left" vertical="center" wrapText="1"/>
    </xf>
    <xf numFmtId="0" fontId="25" fillId="5" borderId="73" xfId="0" applyFont="1" applyFill="1" applyBorder="1" applyAlignment="1">
      <alignment horizontal="left" vertical="center" wrapText="1"/>
    </xf>
    <xf numFmtId="0" fontId="25" fillId="5" borderId="74" xfId="0" applyFont="1" applyFill="1" applyBorder="1" applyAlignment="1">
      <alignment horizontal="left" vertical="center" wrapText="1"/>
    </xf>
    <xf numFmtId="3" fontId="11" fillId="5" borderId="65" xfId="0" applyNumberFormat="1" applyFont="1" applyFill="1" applyBorder="1" applyAlignment="1">
      <alignment horizontal="right" vertical="center"/>
    </xf>
    <xf numFmtId="3" fontId="11" fillId="5" borderId="28" xfId="0" applyNumberFormat="1" applyFont="1" applyFill="1" applyBorder="1" applyAlignment="1">
      <alignment horizontal="right" vertical="center"/>
    </xf>
    <xf numFmtId="3" fontId="11" fillId="5" borderId="30" xfId="0" applyNumberFormat="1" applyFont="1" applyFill="1" applyBorder="1" applyAlignment="1">
      <alignment horizontal="right" vertical="center"/>
    </xf>
    <xf numFmtId="0" fontId="11" fillId="0" borderId="27" xfId="0" applyFont="1" applyBorder="1" applyAlignment="1">
      <alignment horizontal="right" vertical="center"/>
    </xf>
    <xf numFmtId="0" fontId="11" fillId="0" borderId="28" xfId="0" applyFont="1" applyBorder="1" applyAlignment="1">
      <alignment horizontal="right" vertical="center"/>
    </xf>
    <xf numFmtId="0" fontId="11" fillId="5" borderId="75" xfId="0" applyFont="1" applyFill="1" applyBorder="1" applyAlignment="1">
      <alignment horizontal="left" vertical="center" wrapText="1"/>
    </xf>
    <xf numFmtId="0" fontId="11" fillId="5" borderId="21" xfId="0" applyFont="1" applyFill="1" applyBorder="1" applyAlignment="1">
      <alignment horizontal="left" vertical="center" wrapText="1"/>
    </xf>
    <xf numFmtId="0" fontId="11" fillId="5" borderId="76" xfId="0" applyFont="1" applyFill="1" applyBorder="1" applyAlignment="1">
      <alignment horizontal="left" vertical="center" wrapText="1"/>
    </xf>
    <xf numFmtId="0" fontId="11" fillId="5" borderId="77" xfId="0" applyFont="1" applyFill="1" applyBorder="1" applyAlignment="1">
      <alignment horizontal="left" vertical="center" wrapText="1"/>
    </xf>
    <xf numFmtId="0" fontId="11" fillId="5" borderId="78" xfId="0" applyFont="1" applyFill="1" applyBorder="1" applyAlignment="1">
      <alignment horizontal="left" vertical="center" wrapText="1"/>
    </xf>
    <xf numFmtId="0" fontId="11" fillId="5" borderId="82" xfId="0" applyFont="1" applyFill="1" applyBorder="1" applyAlignment="1">
      <alignment horizontal="left" vertical="center" wrapText="1"/>
    </xf>
    <xf numFmtId="0" fontId="26" fillId="0" borderId="20" xfId="0" applyFont="1" applyBorder="1" applyAlignment="1">
      <alignment horizontal="left" vertical="center"/>
    </xf>
    <xf numFmtId="0" fontId="26" fillId="0" borderId="21" xfId="0" applyFont="1" applyBorder="1" applyAlignment="1">
      <alignment horizontal="left" vertical="center"/>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11" fillId="5" borderId="64"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2" fillId="0" borderId="77" xfId="0" applyFont="1" applyBorder="1" applyAlignment="1">
      <alignment horizontal="left" vertical="center" wrapText="1"/>
    </xf>
    <xf numFmtId="0" fontId="12" fillId="0" borderId="78" xfId="0" applyFont="1" applyBorder="1" applyAlignment="1">
      <alignment horizontal="left" vertical="center"/>
    </xf>
    <xf numFmtId="0" fontId="11" fillId="7" borderId="0" xfId="0" applyFont="1" applyFill="1" applyAlignment="1">
      <alignment horizontal="left" vertical="center"/>
    </xf>
    <xf numFmtId="0" fontId="12" fillId="5" borderId="85" xfId="0" applyFont="1" applyFill="1" applyBorder="1" applyAlignment="1">
      <alignment horizontal="left" vertical="center" wrapText="1"/>
    </xf>
    <xf numFmtId="0" fontId="12" fillId="5" borderId="84" xfId="0" applyFont="1" applyFill="1" applyBorder="1" applyAlignment="1">
      <alignment horizontal="left" vertical="center"/>
    </xf>
    <xf numFmtId="0" fontId="12" fillId="5" borderId="86" xfId="0" applyFont="1" applyFill="1" applyBorder="1" applyAlignment="1">
      <alignment horizontal="left" vertical="center"/>
    </xf>
    <xf numFmtId="0" fontId="17" fillId="5" borderId="51" xfId="0" applyFont="1" applyFill="1" applyBorder="1" applyAlignment="1">
      <alignment horizontal="right" vertical="center"/>
    </xf>
    <xf numFmtId="0" fontId="17" fillId="5" borderId="21" xfId="0" applyFont="1" applyFill="1" applyBorder="1" applyAlignment="1">
      <alignment horizontal="right" vertical="center"/>
    </xf>
    <xf numFmtId="0" fontId="17" fillId="5" borderId="22" xfId="0" applyFont="1" applyFill="1" applyBorder="1" applyAlignment="1">
      <alignment horizontal="right" vertical="center"/>
    </xf>
    <xf numFmtId="0" fontId="17" fillId="5" borderId="79" xfId="0" applyFont="1" applyFill="1" applyBorder="1" applyAlignment="1">
      <alignment horizontal="right" vertical="center"/>
    </xf>
    <xf numFmtId="0" fontId="17" fillId="5" borderId="78" xfId="0" applyFont="1" applyFill="1" applyBorder="1" applyAlignment="1">
      <alignment horizontal="right" vertical="center"/>
    </xf>
    <xf numFmtId="0" fontId="17" fillId="5" borderId="80" xfId="0" applyFont="1" applyFill="1" applyBorder="1" applyAlignment="1">
      <alignment horizontal="right" vertical="center"/>
    </xf>
    <xf numFmtId="0" fontId="11" fillId="5" borderId="20" xfId="0" applyFont="1" applyFill="1" applyBorder="1" applyAlignment="1">
      <alignment horizontal="left" vertical="center"/>
    </xf>
    <xf numFmtId="0" fontId="11" fillId="5" borderId="21" xfId="0" applyFont="1" applyFill="1" applyBorder="1" applyAlignment="1">
      <alignment horizontal="left" vertical="center"/>
    </xf>
    <xf numFmtId="0" fontId="11" fillId="5" borderId="76" xfId="0" applyFont="1" applyFill="1" applyBorder="1" applyAlignment="1">
      <alignment horizontal="left" vertical="center"/>
    </xf>
    <xf numFmtId="0" fontId="12" fillId="0" borderId="83" xfId="0" applyFont="1" applyBorder="1" applyAlignment="1">
      <alignment horizontal="left" vertical="center"/>
    </xf>
    <xf numFmtId="0" fontId="12" fillId="0" borderId="84" xfId="0" applyFont="1" applyBorder="1" applyAlignment="1">
      <alignment horizontal="left" vertical="center"/>
    </xf>
    <xf numFmtId="0" fontId="11" fillId="0" borderId="27" xfId="0" applyFont="1" applyBorder="1" applyAlignment="1">
      <alignment horizontal="center" vertical="center"/>
    </xf>
    <xf numFmtId="0" fontId="11" fillId="0" borderId="18" xfId="0" applyFont="1" applyBorder="1" applyAlignment="1">
      <alignment horizontal="center" vertical="center"/>
    </xf>
    <xf numFmtId="0" fontId="11" fillId="0" borderId="24" xfId="0" applyFont="1" applyBorder="1" applyAlignment="1">
      <alignment horizontal="center" vertical="center"/>
    </xf>
    <xf numFmtId="0" fontId="13" fillId="8" borderId="20" xfId="0" applyFont="1" applyFill="1" applyBorder="1" applyAlignment="1">
      <alignment horizontal="left" vertical="center"/>
    </xf>
    <xf numFmtId="0" fontId="13" fillId="8" borderId="21" xfId="0" applyFont="1" applyFill="1" applyBorder="1" applyAlignment="1">
      <alignment horizontal="left" vertical="center"/>
    </xf>
    <xf numFmtId="0" fontId="13" fillId="8" borderId="22" xfId="0" applyFont="1" applyFill="1" applyBorder="1" applyAlignment="1">
      <alignment horizontal="left"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76" xfId="0" applyFont="1" applyFill="1" applyBorder="1" applyAlignment="1">
      <alignment horizontal="center" vertical="center"/>
    </xf>
    <xf numFmtId="0" fontId="11" fillId="5" borderId="81" xfId="0" applyFont="1" applyFill="1" applyBorder="1" applyAlignment="1">
      <alignment horizontal="center" vertical="center"/>
    </xf>
    <xf numFmtId="0" fontId="11" fillId="5" borderId="78" xfId="0" applyFont="1" applyFill="1" applyBorder="1" applyAlignment="1">
      <alignment horizontal="center" vertical="center"/>
    </xf>
    <xf numFmtId="0" fontId="11" fillId="5" borderId="82" xfId="0" applyFont="1" applyFill="1" applyBorder="1" applyAlignment="1">
      <alignment horizontal="center" vertical="center"/>
    </xf>
    <xf numFmtId="3" fontId="11" fillId="5" borderId="27" xfId="0" applyNumberFormat="1" applyFont="1" applyFill="1" applyBorder="1" applyAlignment="1">
      <alignment horizontal="right" vertical="center"/>
    </xf>
    <xf numFmtId="3" fontId="11" fillId="5" borderId="66" xfId="0" applyNumberFormat="1" applyFont="1" applyFill="1" applyBorder="1" applyAlignment="1">
      <alignment horizontal="right" vertical="center"/>
    </xf>
    <xf numFmtId="0" fontId="13" fillId="8" borderId="20" xfId="0" applyFont="1" applyFill="1" applyBorder="1" applyAlignment="1">
      <alignment horizontal="left" vertical="center" wrapText="1"/>
    </xf>
    <xf numFmtId="0" fontId="13" fillId="8" borderId="21" xfId="0" applyFont="1" applyFill="1" applyBorder="1" applyAlignment="1">
      <alignment horizontal="left" vertical="center" wrapText="1"/>
    </xf>
    <xf numFmtId="0" fontId="13" fillId="8" borderId="22" xfId="0" applyFont="1" applyFill="1" applyBorder="1" applyAlignment="1">
      <alignment horizontal="left" vertical="center" wrapText="1"/>
    </xf>
    <xf numFmtId="3" fontId="11" fillId="0" borderId="27" xfId="0" applyNumberFormat="1" applyFont="1" applyBorder="1" applyAlignment="1">
      <alignment horizontal="right" vertical="center"/>
    </xf>
    <xf numFmtId="3" fontId="11" fillId="0" borderId="29" xfId="0" applyNumberFormat="1" applyFont="1" applyBorder="1" applyAlignment="1">
      <alignment horizontal="right" vertical="center"/>
    </xf>
    <xf numFmtId="3" fontId="11" fillId="0" borderId="66" xfId="0" applyNumberFormat="1" applyFont="1" applyBorder="1" applyAlignment="1">
      <alignment horizontal="right" vertical="center"/>
    </xf>
    <xf numFmtId="0" fontId="13" fillId="8" borderId="36" xfId="0" applyFont="1" applyFill="1" applyBorder="1" applyAlignment="1">
      <alignment vertical="center" shrinkToFit="1"/>
    </xf>
    <xf numFmtId="0" fontId="21" fillId="8" borderId="37" xfId="0" applyFont="1" applyFill="1" applyBorder="1" applyAlignment="1">
      <alignment horizontal="left" vertical="center" wrapText="1"/>
    </xf>
    <xf numFmtId="0" fontId="21" fillId="8" borderId="38" xfId="0" applyFont="1" applyFill="1" applyBorder="1" applyAlignment="1">
      <alignment horizontal="left" vertical="center" wrapText="1"/>
    </xf>
    <xf numFmtId="0" fontId="21" fillId="8" borderId="39" xfId="0" applyFont="1" applyFill="1" applyBorder="1" applyAlignment="1">
      <alignment horizontal="left" vertical="center" wrapText="1"/>
    </xf>
    <xf numFmtId="0" fontId="13" fillId="8" borderId="23" xfId="0" applyFont="1" applyFill="1" applyBorder="1" applyAlignment="1">
      <alignment horizontal="left" vertical="center" wrapText="1"/>
    </xf>
    <xf numFmtId="0" fontId="13" fillId="8" borderId="23" xfId="0" applyFont="1" applyFill="1" applyBorder="1" applyAlignment="1">
      <alignment horizontal="left" vertical="center"/>
    </xf>
    <xf numFmtId="3" fontId="11" fillId="5" borderId="37" xfId="0" applyNumberFormat="1" applyFont="1" applyFill="1" applyBorder="1" applyAlignment="1">
      <alignment horizontal="right" vertical="center"/>
    </xf>
    <xf numFmtId="3" fontId="11" fillId="5" borderId="67" xfId="0" applyNumberFormat="1" applyFont="1" applyFill="1" applyBorder="1" applyAlignment="1">
      <alignment horizontal="right" vertical="center"/>
    </xf>
    <xf numFmtId="0" fontId="11" fillId="0" borderId="37" xfId="0" applyFont="1" applyBorder="1" applyAlignment="1">
      <alignment horizontal="right" vertical="center"/>
    </xf>
    <xf numFmtId="0" fontId="11" fillId="0" borderId="39" xfId="0" applyFont="1" applyBorder="1" applyAlignment="1">
      <alignment horizontal="right" vertical="center"/>
    </xf>
    <xf numFmtId="3" fontId="11" fillId="0" borderId="37" xfId="0" applyNumberFormat="1" applyFont="1" applyBorder="1" applyAlignment="1">
      <alignment horizontal="right" vertical="center"/>
    </xf>
    <xf numFmtId="3" fontId="11" fillId="0" borderId="38" xfId="0" applyNumberFormat="1" applyFont="1" applyBorder="1" applyAlignment="1">
      <alignment horizontal="right" vertical="center"/>
    </xf>
    <xf numFmtId="3" fontId="11" fillId="5" borderId="36" xfId="0" applyNumberFormat="1" applyFont="1" applyFill="1" applyBorder="1" applyAlignment="1">
      <alignment horizontal="right" vertical="center"/>
    </xf>
    <xf numFmtId="3" fontId="11" fillId="0" borderId="20" xfId="0" applyNumberFormat="1" applyFont="1" applyBorder="1" applyAlignment="1">
      <alignment horizontal="right" vertical="center"/>
    </xf>
    <xf numFmtId="3" fontId="11" fillId="0" borderId="21" xfId="0" applyNumberFormat="1" applyFont="1" applyBorder="1" applyAlignment="1">
      <alignment horizontal="right" vertical="center"/>
    </xf>
    <xf numFmtId="3" fontId="11" fillId="0" borderId="52" xfId="0" applyNumberFormat="1" applyFont="1" applyBorder="1" applyAlignment="1">
      <alignment horizontal="right" vertical="center"/>
    </xf>
    <xf numFmtId="0" fontId="20" fillId="0" borderId="0" xfId="0" applyFont="1" applyAlignment="1">
      <alignment horizontal="right" vertical="center"/>
    </xf>
    <xf numFmtId="0" fontId="11" fillId="0" borderId="0" xfId="0" applyFont="1" applyAlignment="1">
      <alignment horizontal="right" vertical="center"/>
    </xf>
    <xf numFmtId="0" fontId="13" fillId="8" borderId="27" xfId="0" applyFont="1" applyFill="1" applyBorder="1" applyAlignment="1">
      <alignment horizontal="left" vertical="center" wrapText="1"/>
    </xf>
    <xf numFmtId="0" fontId="13" fillId="8" borderId="29" xfId="0" applyFont="1" applyFill="1" applyBorder="1" applyAlignment="1">
      <alignment horizontal="left" vertical="center" wrapText="1"/>
    </xf>
    <xf numFmtId="0" fontId="13" fillId="8" borderId="28" xfId="0" applyFont="1" applyFill="1" applyBorder="1" applyAlignment="1">
      <alignment horizontal="left" vertical="center" wrapText="1"/>
    </xf>
    <xf numFmtId="0" fontId="13" fillId="8" borderId="20" xfId="0" applyFont="1" applyFill="1" applyBorder="1" applyAlignment="1">
      <alignment vertical="center" wrapText="1"/>
    </xf>
    <xf numFmtId="0" fontId="13" fillId="8" borderId="21" xfId="0" applyFont="1" applyFill="1" applyBorder="1" applyAlignment="1">
      <alignment vertical="center" wrapText="1"/>
    </xf>
    <xf numFmtId="0" fontId="13" fillId="8" borderId="22" xfId="0" applyFont="1" applyFill="1" applyBorder="1" applyAlignment="1">
      <alignment vertical="center" wrapText="1"/>
    </xf>
    <xf numFmtId="0" fontId="11" fillId="5"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48" xfId="0" applyFont="1" applyFill="1" applyBorder="1" applyAlignment="1">
      <alignment horizontal="center" vertical="center"/>
    </xf>
    <xf numFmtId="0" fontId="11" fillId="0" borderId="20" xfId="0" applyFont="1" applyBorder="1" applyAlignment="1">
      <alignment horizontal="right" vertical="center"/>
    </xf>
    <xf numFmtId="0" fontId="11" fillId="0" borderId="22" xfId="0" applyFont="1" applyBorder="1" applyAlignment="1">
      <alignment horizontal="right" vertical="center"/>
    </xf>
    <xf numFmtId="0" fontId="13" fillId="0" borderId="22" xfId="0" applyFont="1" applyBorder="1" applyAlignment="1">
      <alignment horizontal="left" vertical="center" wrapText="1"/>
    </xf>
    <xf numFmtId="0" fontId="11" fillId="8" borderId="23" xfId="0" applyFont="1" applyFill="1" applyBorder="1" applyAlignment="1">
      <alignment horizontal="center" vertical="center"/>
    </xf>
    <xf numFmtId="3" fontId="11" fillId="0" borderId="7" xfId="0" applyNumberFormat="1" applyFont="1" applyBorder="1">
      <alignment vertical="center"/>
    </xf>
    <xf numFmtId="3" fontId="11" fillId="0" borderId="8" xfId="0" applyNumberFormat="1" applyFont="1" applyBorder="1">
      <alignment vertical="center"/>
    </xf>
    <xf numFmtId="3" fontId="11" fillId="0" borderId="21" xfId="0" applyNumberFormat="1" applyFont="1" applyBorder="1">
      <alignment vertical="center"/>
    </xf>
    <xf numFmtId="3" fontId="11" fillId="0" borderId="22" xfId="0" applyNumberFormat="1" applyFont="1" applyBorder="1">
      <alignment vertical="center"/>
    </xf>
    <xf numFmtId="3" fontId="11" fillId="0" borderId="15" xfId="0" applyNumberFormat="1" applyFont="1" applyBorder="1">
      <alignment vertical="center"/>
    </xf>
    <xf numFmtId="3" fontId="11" fillId="0" borderId="16" xfId="0" applyNumberFormat="1" applyFont="1" applyBorder="1">
      <alignment vertical="center"/>
    </xf>
    <xf numFmtId="0" fontId="12" fillId="0" borderId="20" xfId="0" applyFont="1" applyBorder="1" applyAlignment="1">
      <alignment horizontal="left" vertical="center" shrinkToFit="1"/>
    </xf>
    <xf numFmtId="0" fontId="12" fillId="0" borderId="21" xfId="0" applyFont="1" applyBorder="1" applyAlignment="1">
      <alignment horizontal="left" vertical="center" shrinkToFit="1"/>
    </xf>
    <xf numFmtId="0" fontId="17" fillId="5" borderId="44" xfId="0" applyFont="1" applyFill="1" applyBorder="1" applyAlignment="1">
      <alignment horizontal="right" vertical="center"/>
    </xf>
    <xf numFmtId="0" fontId="17" fillId="5" borderId="45" xfId="0" applyFont="1" applyFill="1" applyBorder="1" applyAlignment="1">
      <alignment horizontal="right" vertical="center"/>
    </xf>
    <xf numFmtId="0" fontId="17" fillId="5" borderId="71" xfId="0" applyFont="1" applyFill="1" applyBorder="1" applyAlignment="1">
      <alignment horizontal="right" vertical="center"/>
    </xf>
    <xf numFmtId="0" fontId="11" fillId="5" borderId="70" xfId="0" applyFont="1" applyFill="1" applyBorder="1" applyAlignment="1">
      <alignment horizontal="left" vertical="center"/>
    </xf>
    <xf numFmtId="0" fontId="11" fillId="5" borderId="45" xfId="0" applyFont="1" applyFill="1" applyBorder="1" applyAlignment="1">
      <alignment horizontal="left" vertical="center"/>
    </xf>
    <xf numFmtId="0" fontId="11" fillId="5" borderId="46" xfId="0" applyFont="1" applyFill="1" applyBorder="1" applyAlignment="1">
      <alignment horizontal="left" vertical="center"/>
    </xf>
    <xf numFmtId="0" fontId="12" fillId="0" borderId="20" xfId="0" applyFont="1" applyBorder="1" applyAlignment="1">
      <alignment horizontal="left" vertical="center"/>
    </xf>
    <xf numFmtId="0" fontId="11" fillId="5" borderId="52" xfId="0" applyFont="1" applyFill="1" applyBorder="1" applyAlignment="1">
      <alignment horizontal="left" vertical="center"/>
    </xf>
    <xf numFmtId="0" fontId="12" fillId="0" borderId="20" xfId="0" applyFont="1" applyBorder="1" applyAlignment="1">
      <alignment horizontal="left" vertical="center" wrapText="1"/>
    </xf>
    <xf numFmtId="0" fontId="11" fillId="5" borderId="52" xfId="0" applyFont="1" applyFill="1" applyBorder="1" applyAlignment="1">
      <alignment horizontal="center" vertical="center"/>
    </xf>
    <xf numFmtId="0" fontId="12" fillId="5" borderId="51"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54" xfId="0" applyFont="1" applyFill="1" applyBorder="1" applyAlignment="1">
      <alignment horizontal="left" vertical="center" wrapText="1"/>
    </xf>
    <xf numFmtId="0" fontId="12" fillId="5" borderId="55" xfId="0" applyFont="1" applyFill="1" applyBorder="1" applyAlignment="1">
      <alignment horizontal="left" vertical="center"/>
    </xf>
    <xf numFmtId="0" fontId="12" fillId="5" borderId="58" xfId="0" applyFont="1" applyFill="1" applyBorder="1" applyAlignment="1">
      <alignment horizontal="left" vertical="center"/>
    </xf>
    <xf numFmtId="0" fontId="12" fillId="8" borderId="20" xfId="0" applyFont="1" applyFill="1" applyBorder="1" applyAlignment="1">
      <alignment horizontal="left" vertical="center" shrinkToFit="1"/>
    </xf>
    <xf numFmtId="0" fontId="12" fillId="8" borderId="21" xfId="0" applyFont="1" applyFill="1" applyBorder="1" applyAlignment="1">
      <alignment horizontal="left" vertical="center" shrinkToFit="1"/>
    </xf>
    <xf numFmtId="0" fontId="12" fillId="8" borderId="22" xfId="0" applyFont="1" applyFill="1" applyBorder="1" applyAlignment="1">
      <alignment horizontal="left" vertical="center" shrinkToFit="1"/>
    </xf>
    <xf numFmtId="0" fontId="12" fillId="8" borderId="20" xfId="0" applyFont="1" applyFill="1" applyBorder="1" applyAlignment="1">
      <alignment horizontal="left" vertical="center" wrapText="1"/>
    </xf>
    <xf numFmtId="0" fontId="12" fillId="8" borderId="21" xfId="0" applyFont="1" applyFill="1" applyBorder="1" applyAlignment="1">
      <alignment horizontal="left" vertical="center" wrapText="1"/>
    </xf>
    <xf numFmtId="0" fontId="12" fillId="8" borderId="22" xfId="0" applyFont="1" applyFill="1" applyBorder="1" applyAlignment="1">
      <alignment horizontal="left" vertical="center" wrapText="1"/>
    </xf>
    <xf numFmtId="0" fontId="13" fillId="8" borderId="20" xfId="0" applyFont="1" applyFill="1" applyBorder="1" applyAlignment="1">
      <alignment vertical="center" shrinkToFit="1"/>
    </xf>
    <xf numFmtId="0" fontId="13" fillId="8" borderId="21" xfId="0" applyFont="1" applyFill="1" applyBorder="1" applyAlignment="1">
      <alignment vertical="center" shrinkToFit="1"/>
    </xf>
    <xf numFmtId="0" fontId="13" fillId="8" borderId="22" xfId="0" applyFont="1" applyFill="1" applyBorder="1" applyAlignment="1">
      <alignment vertical="center" shrinkToFit="1"/>
    </xf>
    <xf numFmtId="0" fontId="13" fillId="8" borderId="20" xfId="0" applyFont="1" applyFill="1" applyBorder="1" applyAlignment="1">
      <alignment horizontal="left" vertical="center" wrapText="1" shrinkToFit="1"/>
    </xf>
    <xf numFmtId="0" fontId="13" fillId="8" borderId="21" xfId="0" applyFont="1" applyFill="1" applyBorder="1" applyAlignment="1">
      <alignment horizontal="left" vertical="center" wrapText="1" shrinkToFit="1"/>
    </xf>
    <xf numFmtId="0" fontId="13" fillId="8" borderId="22" xfId="0" applyFont="1" applyFill="1" applyBorder="1" applyAlignment="1">
      <alignment horizontal="left" vertical="center" wrapText="1" shrinkToFit="1"/>
    </xf>
    <xf numFmtId="0" fontId="11" fillId="0" borderId="20" xfId="0" applyFont="1" applyBorder="1" applyAlignment="1">
      <alignment horizontal="right" vertical="center" shrinkToFit="1"/>
    </xf>
    <xf numFmtId="0" fontId="11" fillId="0" borderId="22" xfId="0" applyFont="1" applyBorder="1" applyAlignment="1">
      <alignment horizontal="right" vertical="center" shrinkToFit="1"/>
    </xf>
    <xf numFmtId="3" fontId="11" fillId="0" borderId="20" xfId="0" applyNumberFormat="1" applyFont="1" applyBorder="1" applyAlignment="1">
      <alignment horizontal="right" vertical="center" shrinkToFit="1"/>
    </xf>
    <xf numFmtId="3" fontId="11" fillId="0" borderId="21" xfId="0" applyNumberFormat="1" applyFont="1" applyBorder="1" applyAlignment="1">
      <alignment horizontal="right" vertical="center" shrinkToFit="1"/>
    </xf>
    <xf numFmtId="3" fontId="11" fillId="0" borderId="52" xfId="0" applyNumberFormat="1" applyFont="1" applyBorder="1" applyAlignment="1">
      <alignment horizontal="right" vertical="center" shrinkToFit="1"/>
    </xf>
    <xf numFmtId="3" fontId="11" fillId="5" borderId="51" xfId="0" applyNumberFormat="1" applyFont="1" applyFill="1" applyBorder="1" applyAlignment="1">
      <alignment horizontal="right" vertical="center" shrinkToFit="1"/>
    </xf>
    <xf numFmtId="3" fontId="11" fillId="5" borderId="22" xfId="0" applyNumberFormat="1" applyFont="1" applyFill="1" applyBorder="1" applyAlignment="1">
      <alignment horizontal="right" vertical="center" shrinkToFit="1"/>
    </xf>
    <xf numFmtId="3" fontId="11" fillId="5" borderId="20" xfId="0" applyNumberFormat="1" applyFont="1" applyFill="1" applyBorder="1" applyAlignment="1">
      <alignment horizontal="right" vertical="center" shrinkToFit="1"/>
    </xf>
    <xf numFmtId="0" fontId="23" fillId="8" borderId="20" xfId="0" applyFont="1" applyFill="1" applyBorder="1" applyAlignment="1">
      <alignment horizontal="left" vertical="center" wrapText="1" shrinkToFit="1"/>
    </xf>
    <xf numFmtId="0" fontId="23" fillId="8" borderId="21" xfId="0" applyFont="1" applyFill="1" applyBorder="1" applyAlignment="1">
      <alignment horizontal="left" vertical="center" wrapText="1" shrinkToFit="1"/>
    </xf>
    <xf numFmtId="0" fontId="23" fillId="8" borderId="22" xfId="0" applyFont="1" applyFill="1" applyBorder="1" applyAlignment="1">
      <alignment horizontal="left" vertical="center" wrapText="1" shrinkToFit="1"/>
    </xf>
    <xf numFmtId="0" fontId="21" fillId="8" borderId="20" xfId="0" applyFont="1" applyFill="1" applyBorder="1" applyAlignment="1">
      <alignment horizontal="left" vertical="center" wrapText="1" shrinkToFit="1"/>
    </xf>
    <xf numFmtId="0" fontId="21" fillId="8" borderId="21" xfId="0" applyFont="1" applyFill="1" applyBorder="1" applyAlignment="1">
      <alignment horizontal="left" vertical="center" wrapText="1" shrinkToFit="1"/>
    </xf>
    <xf numFmtId="0" fontId="21" fillId="8" borderId="22" xfId="0" applyFont="1" applyFill="1" applyBorder="1" applyAlignment="1">
      <alignment horizontal="left" vertical="center" wrapText="1" shrinkToFit="1"/>
    </xf>
    <xf numFmtId="0" fontId="22" fillId="8" borderId="20" xfId="0" applyFont="1" applyFill="1" applyBorder="1" applyAlignment="1">
      <alignment horizontal="left" vertical="center" wrapText="1" shrinkToFit="1"/>
    </xf>
    <xf numFmtId="0" fontId="22" fillId="8" borderId="21" xfId="0" applyFont="1" applyFill="1" applyBorder="1" applyAlignment="1">
      <alignment horizontal="left" vertical="center" wrapText="1" shrinkToFit="1"/>
    </xf>
    <xf numFmtId="0" fontId="22" fillId="8" borderId="22" xfId="0" applyFont="1" applyFill="1" applyBorder="1" applyAlignment="1">
      <alignment horizontal="left" vertical="center" wrapText="1" shrinkToFit="1"/>
    </xf>
    <xf numFmtId="0" fontId="13" fillId="8" borderId="40" xfId="0" applyFont="1" applyFill="1" applyBorder="1" applyAlignment="1">
      <alignment horizontal="left" vertical="center" wrapText="1" shrinkToFit="1"/>
    </xf>
    <xf numFmtId="0" fontId="13" fillId="8" borderId="41" xfId="0" applyFont="1" applyFill="1" applyBorder="1" applyAlignment="1">
      <alignment horizontal="left" vertical="center" wrapText="1" shrinkToFit="1"/>
    </xf>
    <xf numFmtId="0" fontId="13" fillId="8" borderId="42" xfId="0" applyFont="1" applyFill="1" applyBorder="1" applyAlignment="1">
      <alignment horizontal="left" vertical="center" wrapText="1" shrinkToFit="1"/>
    </xf>
    <xf numFmtId="0" fontId="11" fillId="0" borderId="40" xfId="0" applyFont="1" applyBorder="1" applyAlignment="1">
      <alignment horizontal="right" vertical="center"/>
    </xf>
    <xf numFmtId="0" fontId="11" fillId="0" borderId="42" xfId="0" applyFont="1" applyBorder="1" applyAlignment="1">
      <alignment horizontal="right" vertical="center"/>
    </xf>
    <xf numFmtId="3" fontId="11" fillId="0" borderId="40" xfId="0" applyNumberFormat="1" applyFont="1" applyBorder="1" applyAlignment="1">
      <alignment horizontal="right" vertical="center"/>
    </xf>
    <xf numFmtId="3" fontId="11" fillId="0" borderId="41" xfId="0" applyNumberFormat="1" applyFont="1" applyBorder="1" applyAlignment="1">
      <alignment horizontal="right" vertical="center"/>
    </xf>
    <xf numFmtId="3" fontId="11" fillId="5" borderId="68" xfId="0" applyNumberFormat="1" applyFont="1" applyFill="1" applyBorder="1" applyAlignment="1">
      <alignment horizontal="right" vertical="center"/>
    </xf>
    <xf numFmtId="3" fontId="11" fillId="5" borderId="43" xfId="0" applyNumberFormat="1" applyFont="1" applyFill="1" applyBorder="1" applyAlignment="1">
      <alignment horizontal="right" vertical="center"/>
    </xf>
    <xf numFmtId="3" fontId="11" fillId="5" borderId="40" xfId="0" applyNumberFormat="1" applyFont="1" applyFill="1" applyBorder="1" applyAlignment="1">
      <alignment horizontal="right" vertical="center"/>
    </xf>
    <xf numFmtId="3" fontId="11" fillId="5" borderId="69" xfId="0" applyNumberFormat="1" applyFont="1" applyFill="1" applyBorder="1" applyAlignment="1">
      <alignment horizontal="right" vertical="center"/>
    </xf>
    <xf numFmtId="3" fontId="11" fillId="5" borderId="23" xfId="0" applyNumberFormat="1" applyFont="1" applyFill="1" applyBorder="1" applyAlignment="1">
      <alignment horizontal="right" vertical="center"/>
    </xf>
    <xf numFmtId="0" fontId="13" fillId="8" borderId="30" xfId="0" applyFont="1" applyFill="1" applyBorder="1" applyAlignment="1">
      <alignment horizontal="left" vertical="center" shrinkToFit="1"/>
    </xf>
    <xf numFmtId="0" fontId="13" fillId="8" borderId="23" xfId="0" applyFont="1" applyFill="1" applyBorder="1" applyAlignment="1">
      <alignment horizontal="left" vertical="center" shrinkToFit="1"/>
    </xf>
    <xf numFmtId="3" fontId="11" fillId="5" borderId="64" xfId="0" applyNumberFormat="1" applyFont="1" applyFill="1" applyBorder="1" applyAlignment="1">
      <alignment horizontal="right" vertical="center"/>
    </xf>
    <xf numFmtId="0" fontId="11" fillId="0" borderId="27" xfId="0" applyFont="1" applyBorder="1" applyAlignment="1">
      <alignment horizontal="right" vertical="center" wrapText="1"/>
    </xf>
    <xf numFmtId="0" fontId="11" fillId="0" borderId="28" xfId="0" applyFont="1" applyBorder="1" applyAlignment="1">
      <alignment horizontal="right" vertical="center" wrapText="1"/>
    </xf>
    <xf numFmtId="0" fontId="13" fillId="8" borderId="52" xfId="0" applyFont="1" applyFill="1" applyBorder="1" applyAlignment="1">
      <alignment horizontal="left" vertical="center" wrapText="1"/>
    </xf>
    <xf numFmtId="0" fontId="11" fillId="5" borderId="44" xfId="0" applyFont="1" applyFill="1" applyBorder="1" applyAlignment="1">
      <alignment horizontal="left" vertical="center" wrapText="1"/>
    </xf>
    <xf numFmtId="0" fontId="11" fillId="5" borderId="45" xfId="0" applyFont="1" applyFill="1" applyBorder="1" applyAlignment="1">
      <alignment horizontal="left" vertical="center" wrapText="1"/>
    </xf>
    <xf numFmtId="0" fontId="11" fillId="5" borderId="46" xfId="0" applyFont="1" applyFill="1" applyBorder="1" applyAlignment="1">
      <alignment horizontal="left" vertical="center" wrapText="1"/>
    </xf>
    <xf numFmtId="0" fontId="11" fillId="5" borderId="51" xfId="0" applyFont="1" applyFill="1" applyBorder="1" applyAlignment="1">
      <alignment horizontal="left" vertical="center" wrapText="1"/>
    </xf>
    <xf numFmtId="0" fontId="11" fillId="5" borderId="52" xfId="0" applyFont="1" applyFill="1" applyBorder="1" applyAlignment="1">
      <alignment horizontal="left" vertical="center" wrapText="1"/>
    </xf>
    <xf numFmtId="0" fontId="13" fillId="0" borderId="66" xfId="0" applyFont="1" applyBorder="1" applyAlignment="1">
      <alignment horizontal="left" vertical="center" wrapText="1"/>
    </xf>
    <xf numFmtId="0" fontId="11" fillId="5" borderId="54" xfId="0" applyFont="1" applyFill="1" applyBorder="1" applyAlignment="1">
      <alignment horizontal="left" vertical="center" wrapText="1"/>
    </xf>
    <xf numFmtId="0" fontId="11" fillId="5" borderId="55" xfId="0" applyFont="1" applyFill="1" applyBorder="1" applyAlignment="1">
      <alignment horizontal="left" vertical="center" wrapText="1"/>
    </xf>
    <xf numFmtId="0" fontId="11" fillId="5" borderId="58" xfId="0" applyFont="1" applyFill="1" applyBorder="1" applyAlignment="1">
      <alignment horizontal="left" vertical="center" wrapText="1"/>
    </xf>
    <xf numFmtId="0" fontId="25" fillId="5" borderId="51" xfId="0" applyFont="1" applyFill="1" applyBorder="1" applyAlignment="1">
      <alignment horizontal="left" vertical="center" wrapText="1"/>
    </xf>
    <xf numFmtId="0" fontId="25" fillId="5" borderId="21" xfId="0" applyFont="1" applyFill="1" applyBorder="1" applyAlignment="1">
      <alignment horizontal="left" vertical="center" wrapText="1"/>
    </xf>
    <xf numFmtId="0" fontId="25" fillId="5" borderId="52"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29" xfId="0" applyFont="1" applyFill="1" applyBorder="1" applyAlignment="1">
      <alignment horizontal="left" vertical="center" wrapText="1"/>
    </xf>
    <xf numFmtId="0" fontId="11" fillId="5" borderId="6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E113"/>
  <sheetViews>
    <sheetView view="pageBreakPreview" zoomScale="85" zoomScaleNormal="85" zoomScaleSheetLayoutView="85" workbookViewId="0">
      <selection activeCell="AA49" sqref="AA49"/>
    </sheetView>
  </sheetViews>
  <sheetFormatPr defaultColWidth="4" defaultRowHeight="24.75" customHeight="1"/>
  <cols>
    <col min="1" max="15" width="4" style="1"/>
    <col min="16" max="16" width="4.625" style="1" customWidth="1"/>
    <col min="17" max="17" width="4.125" style="1" customWidth="1"/>
    <col min="18" max="19" width="5.125" style="1" customWidth="1"/>
    <col min="20" max="20" width="4" style="1"/>
    <col min="21" max="21" width="4.875" style="1" customWidth="1"/>
    <col min="22" max="22" width="4" style="1"/>
    <col min="23" max="36" width="7.625" style="1" customWidth="1"/>
    <col min="37" max="16384" width="4" style="1"/>
  </cols>
  <sheetData>
    <row r="1" spans="1:31" ht="24.75" customHeight="1">
      <c r="A1" s="1" t="s">
        <v>0</v>
      </c>
      <c r="I1" s="35" t="s">
        <v>102</v>
      </c>
      <c r="J1" s="35"/>
      <c r="K1" s="35"/>
      <c r="L1" s="35"/>
      <c r="M1" s="35"/>
      <c r="P1" s="36" t="s">
        <v>1</v>
      </c>
      <c r="Q1" s="36"/>
      <c r="R1" s="36"/>
      <c r="S1" s="37">
        <v>10</v>
      </c>
      <c r="T1" s="37"/>
      <c r="U1" s="37"/>
      <c r="W1" s="2" t="s">
        <v>2</v>
      </c>
      <c r="X1" s="2" t="s">
        <v>3</v>
      </c>
      <c r="Y1" s="2" t="s">
        <v>4</v>
      </c>
      <c r="Z1" s="2" t="s">
        <v>5</v>
      </c>
      <c r="AA1" s="2" t="s">
        <v>6</v>
      </c>
      <c r="AB1" s="2" t="s">
        <v>7</v>
      </c>
      <c r="AC1" s="2" t="s">
        <v>8</v>
      </c>
      <c r="AD1" s="2" t="s">
        <v>9</v>
      </c>
      <c r="AE1" s="2" t="s">
        <v>10</v>
      </c>
    </row>
    <row r="2" spans="1:31" ht="24.75" customHeight="1">
      <c r="A2" s="38" t="s">
        <v>11</v>
      </c>
      <c r="B2" s="38"/>
      <c r="C2" s="38"/>
      <c r="D2" s="38"/>
      <c r="E2" s="38"/>
      <c r="F2" s="38"/>
      <c r="G2" s="38"/>
      <c r="I2" s="3" t="s">
        <v>12</v>
      </c>
      <c r="J2" s="3"/>
      <c r="K2" s="3"/>
      <c r="L2" s="3"/>
      <c r="M2" s="3"/>
      <c r="N2" s="3"/>
      <c r="O2" s="3"/>
      <c r="P2" s="4"/>
      <c r="Q2" s="4"/>
      <c r="R2" s="4"/>
      <c r="S2" s="5"/>
      <c r="T2" s="5"/>
      <c r="U2" s="3"/>
      <c r="W2" s="6"/>
      <c r="X2" s="7">
        <v>10.9</v>
      </c>
      <c r="Y2" s="7">
        <v>10.72</v>
      </c>
      <c r="Z2" s="7">
        <v>10.68</v>
      </c>
      <c r="AA2" s="7">
        <v>10.54</v>
      </c>
      <c r="AB2" s="7">
        <v>10.45</v>
      </c>
      <c r="AC2" s="7">
        <v>10.27</v>
      </c>
      <c r="AD2" s="7">
        <v>10.14</v>
      </c>
      <c r="AE2" s="7">
        <v>10</v>
      </c>
    </row>
    <row r="3" spans="1:31" ht="24.75" customHeight="1">
      <c r="A3" s="1" t="s">
        <v>13</v>
      </c>
      <c r="X3" s="1" t="s">
        <v>14</v>
      </c>
      <c r="Y3" s="1" t="s">
        <v>15</v>
      </c>
    </row>
    <row r="4" spans="1:31" ht="24.75" customHeight="1">
      <c r="A4" s="1" t="s">
        <v>16</v>
      </c>
    </row>
    <row r="5" spans="1:31" ht="24.75" customHeight="1" thickBot="1">
      <c r="A5" s="1" t="s">
        <v>17</v>
      </c>
    </row>
    <row r="6" spans="1:31" ht="24.75" customHeight="1" thickTop="1">
      <c r="A6" s="39" t="s">
        <v>18</v>
      </c>
      <c r="B6" s="40"/>
      <c r="C6" s="40"/>
      <c r="D6" s="40"/>
      <c r="E6" s="43" t="s">
        <v>19</v>
      </c>
      <c r="F6" s="44"/>
      <c r="G6" s="44"/>
      <c r="H6" s="45"/>
      <c r="I6" s="49" t="s">
        <v>20</v>
      </c>
      <c r="J6" s="50"/>
      <c r="K6" s="51"/>
      <c r="L6" s="55" t="s">
        <v>21</v>
      </c>
      <c r="M6" s="40"/>
      <c r="N6" s="40"/>
      <c r="O6" s="40"/>
      <c r="P6" s="56" t="s">
        <v>22</v>
      </c>
      <c r="Q6" s="57"/>
      <c r="R6" s="57"/>
      <c r="S6" s="57"/>
      <c r="T6" s="57"/>
      <c r="U6" s="58"/>
    </row>
    <row r="7" spans="1:31" ht="24.75" customHeight="1" thickBot="1">
      <c r="A7" s="41"/>
      <c r="B7" s="42"/>
      <c r="C7" s="42"/>
      <c r="D7" s="42"/>
      <c r="E7" s="46"/>
      <c r="F7" s="47"/>
      <c r="G7" s="47"/>
      <c r="H7" s="48"/>
      <c r="I7" s="52"/>
      <c r="J7" s="53"/>
      <c r="K7" s="54"/>
      <c r="L7" s="42"/>
      <c r="M7" s="42"/>
      <c r="N7" s="42"/>
      <c r="O7" s="42"/>
      <c r="P7" s="59" t="s">
        <v>23</v>
      </c>
      <c r="Q7" s="60"/>
      <c r="R7" s="61"/>
      <c r="S7" s="59" t="s">
        <v>24</v>
      </c>
      <c r="T7" s="60"/>
      <c r="U7" s="61"/>
    </row>
    <row r="8" spans="1:31" ht="24.75" customHeight="1" thickTop="1">
      <c r="A8" s="43" t="s">
        <v>25</v>
      </c>
      <c r="B8" s="50"/>
      <c r="C8" s="50"/>
      <c r="D8" s="51"/>
      <c r="E8" s="77" t="s">
        <v>26</v>
      </c>
      <c r="F8" s="78"/>
      <c r="G8" s="78"/>
      <c r="H8" s="79"/>
      <c r="I8" s="80">
        <f>ROUND(I15*0.7,0)</f>
        <v>298</v>
      </c>
      <c r="J8" s="81"/>
      <c r="K8" s="82"/>
      <c r="L8" s="83">
        <f>ROUNDDOWN(I8*$S$1,0)</f>
        <v>2980</v>
      </c>
      <c r="M8" s="83"/>
      <c r="N8" s="83"/>
      <c r="O8" s="83"/>
      <c r="P8" s="84">
        <f>ROUNDUP(L8*0.1,0)</f>
        <v>298</v>
      </c>
      <c r="Q8" s="85"/>
      <c r="R8" s="86"/>
      <c r="S8" s="84">
        <f>ROUNDUP(L8*0.2,0)</f>
        <v>596</v>
      </c>
      <c r="T8" s="85"/>
      <c r="U8" s="86"/>
    </row>
    <row r="9" spans="1:31" ht="24.75" customHeight="1">
      <c r="A9" s="72"/>
      <c r="B9" s="38"/>
      <c r="C9" s="38"/>
      <c r="D9" s="73"/>
      <c r="E9" s="65" t="s">
        <v>27</v>
      </c>
      <c r="F9" s="66"/>
      <c r="G9" s="66"/>
      <c r="H9" s="67"/>
      <c r="I9" s="68">
        <f t="shared" ref="I9:I12" si="0">ROUND(I16*0.7,0)</f>
        <v>342</v>
      </c>
      <c r="J9" s="69"/>
      <c r="K9" s="70"/>
      <c r="L9" s="71">
        <f>ROUNDDOWN(I9*$S$1,0)</f>
        <v>3420</v>
      </c>
      <c r="M9" s="71"/>
      <c r="N9" s="71"/>
      <c r="O9" s="71"/>
      <c r="P9" s="62">
        <f>ROUNDUP(L9*0.1,0)</f>
        <v>342</v>
      </c>
      <c r="Q9" s="63"/>
      <c r="R9" s="64"/>
      <c r="S9" s="62">
        <f t="shared" ref="S9:S12" si="1">ROUNDUP(L9*0.2,0)</f>
        <v>684</v>
      </c>
      <c r="T9" s="63"/>
      <c r="U9" s="64"/>
    </row>
    <row r="10" spans="1:31" ht="24.75" customHeight="1">
      <c r="A10" s="72"/>
      <c r="B10" s="38"/>
      <c r="C10" s="38"/>
      <c r="D10" s="73"/>
      <c r="E10" s="65" t="s">
        <v>28</v>
      </c>
      <c r="F10" s="66"/>
      <c r="G10" s="66"/>
      <c r="H10" s="67"/>
      <c r="I10" s="68">
        <f t="shared" si="0"/>
        <v>386</v>
      </c>
      <c r="J10" s="69"/>
      <c r="K10" s="70"/>
      <c r="L10" s="71">
        <f>ROUNDDOWN(I10*$S$1,0)</f>
        <v>3860</v>
      </c>
      <c r="M10" s="71"/>
      <c r="N10" s="71"/>
      <c r="O10" s="71"/>
      <c r="P10" s="62">
        <f t="shared" ref="P10:P11" si="2">ROUNDUP(L10*0.1,0)</f>
        <v>386</v>
      </c>
      <c r="Q10" s="63"/>
      <c r="R10" s="64"/>
      <c r="S10" s="62">
        <f t="shared" si="1"/>
        <v>772</v>
      </c>
      <c r="T10" s="63"/>
      <c r="U10" s="64"/>
    </row>
    <row r="11" spans="1:31" ht="24.75" customHeight="1">
      <c r="A11" s="72"/>
      <c r="B11" s="38"/>
      <c r="C11" s="38"/>
      <c r="D11" s="73"/>
      <c r="E11" s="65" t="s">
        <v>29</v>
      </c>
      <c r="F11" s="66"/>
      <c r="G11" s="66"/>
      <c r="H11" s="67"/>
      <c r="I11" s="68">
        <f t="shared" si="0"/>
        <v>430</v>
      </c>
      <c r="J11" s="69"/>
      <c r="K11" s="70"/>
      <c r="L11" s="71">
        <f>ROUNDDOWN(I11*$S$1,0)</f>
        <v>4300</v>
      </c>
      <c r="M11" s="71"/>
      <c r="N11" s="71"/>
      <c r="O11" s="71"/>
      <c r="P11" s="62">
        <f t="shared" si="2"/>
        <v>430</v>
      </c>
      <c r="Q11" s="63"/>
      <c r="R11" s="64"/>
      <c r="S11" s="62">
        <f t="shared" si="1"/>
        <v>860</v>
      </c>
      <c r="T11" s="63"/>
      <c r="U11" s="64"/>
    </row>
    <row r="12" spans="1:31" ht="24.75" customHeight="1" thickBot="1">
      <c r="A12" s="74"/>
      <c r="B12" s="75"/>
      <c r="C12" s="75"/>
      <c r="D12" s="76"/>
      <c r="E12" s="93" t="s">
        <v>30</v>
      </c>
      <c r="F12" s="94"/>
      <c r="G12" s="94"/>
      <c r="H12" s="95"/>
      <c r="I12" s="96">
        <f t="shared" si="0"/>
        <v>475</v>
      </c>
      <c r="J12" s="97"/>
      <c r="K12" s="98"/>
      <c r="L12" s="71">
        <f>ROUNDDOWN(I12*$S$1,0)</f>
        <v>4750</v>
      </c>
      <c r="M12" s="71"/>
      <c r="N12" s="71"/>
      <c r="O12" s="71"/>
      <c r="P12" s="99">
        <f>ROUNDUP(L12*0.1,0)</f>
        <v>475</v>
      </c>
      <c r="Q12" s="100"/>
      <c r="R12" s="101"/>
      <c r="S12" s="99">
        <f t="shared" si="1"/>
        <v>950</v>
      </c>
      <c r="T12" s="100"/>
      <c r="U12" s="101"/>
    </row>
    <row r="13" spans="1:31" ht="24.75" customHeight="1" thickTop="1">
      <c r="A13" s="39" t="s">
        <v>18</v>
      </c>
      <c r="B13" s="40"/>
      <c r="C13" s="40"/>
      <c r="D13" s="40"/>
      <c r="E13" s="43" t="s">
        <v>19</v>
      </c>
      <c r="F13" s="44"/>
      <c r="G13" s="44"/>
      <c r="H13" s="45"/>
      <c r="I13" s="87" t="s">
        <v>31</v>
      </c>
      <c r="J13" s="88"/>
      <c r="K13" s="89"/>
      <c r="L13" s="55" t="s">
        <v>21</v>
      </c>
      <c r="M13" s="40"/>
      <c r="N13" s="40"/>
      <c r="O13" s="40"/>
      <c r="P13" s="56" t="s">
        <v>22</v>
      </c>
      <c r="Q13" s="57"/>
      <c r="R13" s="57"/>
      <c r="S13" s="57"/>
      <c r="T13" s="57"/>
      <c r="U13" s="58"/>
    </row>
    <row r="14" spans="1:31" ht="24.75" customHeight="1" thickBot="1">
      <c r="A14" s="41"/>
      <c r="B14" s="42"/>
      <c r="C14" s="42"/>
      <c r="D14" s="42"/>
      <c r="E14" s="46"/>
      <c r="F14" s="47"/>
      <c r="G14" s="47"/>
      <c r="H14" s="48"/>
      <c r="I14" s="90"/>
      <c r="J14" s="91"/>
      <c r="K14" s="92"/>
      <c r="L14" s="42"/>
      <c r="M14" s="42"/>
      <c r="N14" s="42"/>
      <c r="O14" s="42"/>
      <c r="P14" s="59" t="s">
        <v>23</v>
      </c>
      <c r="Q14" s="60"/>
      <c r="R14" s="61"/>
      <c r="S14" s="59" t="s">
        <v>24</v>
      </c>
      <c r="T14" s="60"/>
      <c r="U14" s="61"/>
    </row>
    <row r="15" spans="1:31" ht="24.75" customHeight="1" thickTop="1">
      <c r="A15" s="43" t="s">
        <v>32</v>
      </c>
      <c r="B15" s="50"/>
      <c r="C15" s="50"/>
      <c r="D15" s="51"/>
      <c r="E15" s="77" t="s">
        <v>26</v>
      </c>
      <c r="F15" s="78"/>
      <c r="G15" s="78"/>
      <c r="H15" s="79"/>
      <c r="I15" s="80">
        <v>426</v>
      </c>
      <c r="J15" s="81"/>
      <c r="K15" s="82"/>
      <c r="L15" s="83">
        <f>ROUNDDOWN(I15*$S$1,0)</f>
        <v>4260</v>
      </c>
      <c r="M15" s="83"/>
      <c r="N15" s="83"/>
      <c r="O15" s="83"/>
      <c r="P15" s="84">
        <f>ROUNDUP(L15*0.1,0)</f>
        <v>426</v>
      </c>
      <c r="Q15" s="85"/>
      <c r="R15" s="86"/>
      <c r="S15" s="84">
        <f>ROUNDUP(L15*0.2,0)</f>
        <v>852</v>
      </c>
      <c r="T15" s="85"/>
      <c r="U15" s="86"/>
    </row>
    <row r="16" spans="1:31" ht="24.75" customHeight="1">
      <c r="A16" s="72"/>
      <c r="B16" s="38"/>
      <c r="C16" s="38"/>
      <c r="D16" s="73"/>
      <c r="E16" s="65" t="s">
        <v>27</v>
      </c>
      <c r="F16" s="66"/>
      <c r="G16" s="66"/>
      <c r="H16" s="67"/>
      <c r="I16" s="68">
        <v>488</v>
      </c>
      <c r="J16" s="69"/>
      <c r="K16" s="70"/>
      <c r="L16" s="71">
        <f>ROUNDDOWN(I16*$S$1,0)</f>
        <v>4880</v>
      </c>
      <c r="M16" s="71"/>
      <c r="N16" s="71"/>
      <c r="O16" s="71"/>
      <c r="P16" s="62">
        <f>ROUNDUP(L16*0.1,0)</f>
        <v>488</v>
      </c>
      <c r="Q16" s="63"/>
      <c r="R16" s="64"/>
      <c r="S16" s="62">
        <f t="shared" ref="S16:S19" si="3">ROUNDUP(L16*0.2,0)</f>
        <v>976</v>
      </c>
      <c r="T16" s="63"/>
      <c r="U16" s="64"/>
    </row>
    <row r="17" spans="1:21" ht="24.75" customHeight="1">
      <c r="A17" s="72"/>
      <c r="B17" s="38"/>
      <c r="C17" s="38"/>
      <c r="D17" s="73"/>
      <c r="E17" s="65" t="s">
        <v>28</v>
      </c>
      <c r="F17" s="66"/>
      <c r="G17" s="66"/>
      <c r="H17" s="67"/>
      <c r="I17" s="68">
        <v>552</v>
      </c>
      <c r="J17" s="69"/>
      <c r="K17" s="70"/>
      <c r="L17" s="71">
        <f>ROUNDDOWN(I17*$S$1,0)</f>
        <v>5520</v>
      </c>
      <c r="M17" s="71"/>
      <c r="N17" s="71"/>
      <c r="O17" s="71"/>
      <c r="P17" s="62">
        <f>ROUNDUP(L17*0.1,0)</f>
        <v>552</v>
      </c>
      <c r="Q17" s="63"/>
      <c r="R17" s="64"/>
      <c r="S17" s="62">
        <f t="shared" si="3"/>
        <v>1104</v>
      </c>
      <c r="T17" s="63"/>
      <c r="U17" s="64"/>
    </row>
    <row r="18" spans="1:21" ht="24.75" customHeight="1">
      <c r="A18" s="72"/>
      <c r="B18" s="38"/>
      <c r="C18" s="38"/>
      <c r="D18" s="73"/>
      <c r="E18" s="65" t="s">
        <v>29</v>
      </c>
      <c r="F18" s="66"/>
      <c r="G18" s="66"/>
      <c r="H18" s="67"/>
      <c r="I18" s="68">
        <v>614</v>
      </c>
      <c r="J18" s="69"/>
      <c r="K18" s="70"/>
      <c r="L18" s="71">
        <f>ROUNDDOWN(I18*$S$1,0)</f>
        <v>6140</v>
      </c>
      <c r="M18" s="71"/>
      <c r="N18" s="71"/>
      <c r="O18" s="71"/>
      <c r="P18" s="62">
        <f>ROUNDUP(L18*0.1,0)</f>
        <v>614</v>
      </c>
      <c r="Q18" s="63"/>
      <c r="R18" s="64"/>
      <c r="S18" s="62">
        <f t="shared" si="3"/>
        <v>1228</v>
      </c>
      <c r="T18" s="63"/>
      <c r="U18" s="64"/>
    </row>
    <row r="19" spans="1:21" ht="24.75" customHeight="1" thickBot="1">
      <c r="A19" s="74"/>
      <c r="B19" s="75"/>
      <c r="C19" s="75"/>
      <c r="D19" s="76"/>
      <c r="E19" s="93" t="s">
        <v>30</v>
      </c>
      <c r="F19" s="94"/>
      <c r="G19" s="94"/>
      <c r="H19" s="95"/>
      <c r="I19" s="96">
        <v>678</v>
      </c>
      <c r="J19" s="97"/>
      <c r="K19" s="98"/>
      <c r="L19" s="71">
        <f>ROUNDDOWN(I19*$S$1,0)</f>
        <v>6780</v>
      </c>
      <c r="M19" s="71"/>
      <c r="N19" s="71"/>
      <c r="O19" s="71"/>
      <c r="P19" s="99">
        <f>ROUNDUP(L19*0.1,0)</f>
        <v>678</v>
      </c>
      <c r="Q19" s="100"/>
      <c r="R19" s="101"/>
      <c r="S19" s="99">
        <f t="shared" si="3"/>
        <v>1356</v>
      </c>
      <c r="T19" s="100"/>
      <c r="U19" s="101"/>
    </row>
    <row r="20" spans="1:21" ht="24.75" customHeight="1" thickTop="1">
      <c r="A20" s="39" t="s">
        <v>18</v>
      </c>
      <c r="B20" s="40"/>
      <c r="C20" s="40"/>
      <c r="D20" s="40"/>
      <c r="E20" s="43" t="s">
        <v>19</v>
      </c>
      <c r="F20" s="44"/>
      <c r="G20" s="44"/>
      <c r="H20" s="45"/>
      <c r="I20" s="49" t="s">
        <v>20</v>
      </c>
      <c r="J20" s="50"/>
      <c r="K20" s="51"/>
      <c r="L20" s="55" t="s">
        <v>21</v>
      </c>
      <c r="M20" s="40"/>
      <c r="N20" s="40"/>
      <c r="O20" s="40"/>
      <c r="P20" s="56" t="s">
        <v>22</v>
      </c>
      <c r="Q20" s="57"/>
      <c r="R20" s="57"/>
      <c r="S20" s="57"/>
      <c r="T20" s="57"/>
      <c r="U20" s="58"/>
    </row>
    <row r="21" spans="1:21" ht="24.75" customHeight="1" thickBot="1">
      <c r="A21" s="41"/>
      <c r="B21" s="42"/>
      <c r="C21" s="42"/>
      <c r="D21" s="42"/>
      <c r="E21" s="46"/>
      <c r="F21" s="47"/>
      <c r="G21" s="47"/>
      <c r="H21" s="48"/>
      <c r="I21" s="52"/>
      <c r="J21" s="53"/>
      <c r="K21" s="54"/>
      <c r="L21" s="42"/>
      <c r="M21" s="42"/>
      <c r="N21" s="42"/>
      <c r="O21" s="42"/>
      <c r="P21" s="59" t="s">
        <v>23</v>
      </c>
      <c r="Q21" s="60"/>
      <c r="R21" s="61"/>
      <c r="S21" s="59" t="s">
        <v>24</v>
      </c>
      <c r="T21" s="60"/>
      <c r="U21" s="61"/>
    </row>
    <row r="22" spans="1:21" ht="24.75" customHeight="1" thickTop="1">
      <c r="A22" s="43" t="s">
        <v>33</v>
      </c>
      <c r="B22" s="50"/>
      <c r="C22" s="50"/>
      <c r="D22" s="51"/>
      <c r="E22" s="77" t="s">
        <v>26</v>
      </c>
      <c r="F22" s="78"/>
      <c r="G22" s="78"/>
      <c r="H22" s="79"/>
      <c r="I22" s="80">
        <v>641</v>
      </c>
      <c r="J22" s="81"/>
      <c r="K22" s="82"/>
      <c r="L22" s="83">
        <f>ROUNDDOWN(I22*$S$1,0)</f>
        <v>6410</v>
      </c>
      <c r="M22" s="83"/>
      <c r="N22" s="83"/>
      <c r="O22" s="83"/>
      <c r="P22" s="84">
        <f>ROUNDUP(L22*0.1,0)</f>
        <v>641</v>
      </c>
      <c r="Q22" s="85"/>
      <c r="R22" s="86"/>
      <c r="S22" s="84">
        <f>ROUNDUP(L22*0.2,0)</f>
        <v>1282</v>
      </c>
      <c r="T22" s="85"/>
      <c r="U22" s="86"/>
    </row>
    <row r="23" spans="1:21" ht="24.75" customHeight="1">
      <c r="A23" s="72"/>
      <c r="B23" s="38"/>
      <c r="C23" s="38"/>
      <c r="D23" s="73"/>
      <c r="E23" s="65" t="s">
        <v>27</v>
      </c>
      <c r="F23" s="66"/>
      <c r="G23" s="66"/>
      <c r="H23" s="67"/>
      <c r="I23" s="68">
        <v>757</v>
      </c>
      <c r="J23" s="69"/>
      <c r="K23" s="70"/>
      <c r="L23" s="71">
        <f>ROUNDDOWN(I23*$S$1,0)</f>
        <v>7570</v>
      </c>
      <c r="M23" s="71"/>
      <c r="N23" s="71"/>
      <c r="O23" s="71"/>
      <c r="P23" s="62">
        <f>ROUNDUP(L23*0.1,0)</f>
        <v>757</v>
      </c>
      <c r="Q23" s="63"/>
      <c r="R23" s="64"/>
      <c r="S23" s="62">
        <f t="shared" ref="S23:S26" si="4">ROUNDUP(L23*0.2,0)</f>
        <v>1514</v>
      </c>
      <c r="T23" s="63"/>
      <c r="U23" s="64"/>
    </row>
    <row r="24" spans="1:21" ht="24.75" customHeight="1">
      <c r="A24" s="72"/>
      <c r="B24" s="38"/>
      <c r="C24" s="38"/>
      <c r="D24" s="73"/>
      <c r="E24" s="65" t="s">
        <v>28</v>
      </c>
      <c r="F24" s="66"/>
      <c r="G24" s="66"/>
      <c r="H24" s="67"/>
      <c r="I24" s="68">
        <v>874</v>
      </c>
      <c r="J24" s="69"/>
      <c r="K24" s="70"/>
      <c r="L24" s="71">
        <f>ROUNDDOWN(I24*$S$1,0)</f>
        <v>8740</v>
      </c>
      <c r="M24" s="71"/>
      <c r="N24" s="71"/>
      <c r="O24" s="71"/>
      <c r="P24" s="62">
        <f>ROUNDUP(L24*0.1,0)</f>
        <v>874</v>
      </c>
      <c r="Q24" s="63"/>
      <c r="R24" s="64"/>
      <c r="S24" s="62">
        <f t="shared" si="4"/>
        <v>1748</v>
      </c>
      <c r="T24" s="63"/>
      <c r="U24" s="64"/>
    </row>
    <row r="25" spans="1:21" ht="24.75" customHeight="1">
      <c r="A25" s="72"/>
      <c r="B25" s="38"/>
      <c r="C25" s="38"/>
      <c r="D25" s="73"/>
      <c r="E25" s="65" t="s">
        <v>29</v>
      </c>
      <c r="F25" s="66"/>
      <c r="G25" s="66"/>
      <c r="H25" s="67"/>
      <c r="I25" s="68">
        <v>990</v>
      </c>
      <c r="J25" s="69"/>
      <c r="K25" s="70"/>
      <c r="L25" s="71">
        <f>ROUNDDOWN(I25*$S$1,0)</f>
        <v>9900</v>
      </c>
      <c r="M25" s="71"/>
      <c r="N25" s="71"/>
      <c r="O25" s="71"/>
      <c r="P25" s="62">
        <f>ROUNDUP(L25*0.1,0)</f>
        <v>990</v>
      </c>
      <c r="Q25" s="63"/>
      <c r="R25" s="64"/>
      <c r="S25" s="62">
        <f t="shared" si="4"/>
        <v>1980</v>
      </c>
      <c r="T25" s="63"/>
      <c r="U25" s="64"/>
    </row>
    <row r="26" spans="1:21" ht="24.75" customHeight="1" thickBot="1">
      <c r="A26" s="74"/>
      <c r="B26" s="75"/>
      <c r="C26" s="75"/>
      <c r="D26" s="76"/>
      <c r="E26" s="93" t="s">
        <v>30</v>
      </c>
      <c r="F26" s="94"/>
      <c r="G26" s="94"/>
      <c r="H26" s="95"/>
      <c r="I26" s="96">
        <v>1107</v>
      </c>
      <c r="J26" s="97"/>
      <c r="K26" s="98"/>
      <c r="L26" s="71">
        <f>ROUNDDOWN(I26*$S$1,0)</f>
        <v>11070</v>
      </c>
      <c r="M26" s="71"/>
      <c r="N26" s="71"/>
      <c r="O26" s="71"/>
      <c r="P26" s="99">
        <f>ROUNDUP(L26*0.1,0)</f>
        <v>1107</v>
      </c>
      <c r="Q26" s="100"/>
      <c r="R26" s="101"/>
      <c r="S26" s="99">
        <f t="shared" si="4"/>
        <v>2214</v>
      </c>
      <c r="T26" s="100"/>
      <c r="U26" s="101"/>
    </row>
    <row r="27" spans="1:21" ht="24.75" customHeight="1" thickTop="1">
      <c r="A27" s="39" t="s">
        <v>18</v>
      </c>
      <c r="B27" s="40"/>
      <c r="C27" s="40"/>
      <c r="D27" s="40"/>
      <c r="E27" s="43" t="s">
        <v>19</v>
      </c>
      <c r="F27" s="44"/>
      <c r="G27" s="44"/>
      <c r="H27" s="45"/>
      <c r="I27" s="49" t="s">
        <v>20</v>
      </c>
      <c r="J27" s="50"/>
      <c r="K27" s="51"/>
      <c r="L27" s="55" t="s">
        <v>21</v>
      </c>
      <c r="M27" s="40"/>
      <c r="N27" s="40"/>
      <c r="O27" s="40"/>
      <c r="P27" s="56" t="s">
        <v>22</v>
      </c>
      <c r="Q27" s="57"/>
      <c r="R27" s="57"/>
      <c r="S27" s="57"/>
      <c r="T27" s="57"/>
      <c r="U27" s="58"/>
    </row>
    <row r="28" spans="1:21" ht="24.75" customHeight="1" thickBot="1">
      <c r="A28" s="41"/>
      <c r="B28" s="42"/>
      <c r="C28" s="42"/>
      <c r="D28" s="42"/>
      <c r="E28" s="46"/>
      <c r="F28" s="47"/>
      <c r="G28" s="47"/>
      <c r="H28" s="48"/>
      <c r="I28" s="52"/>
      <c r="J28" s="53"/>
      <c r="K28" s="54"/>
      <c r="L28" s="42"/>
      <c r="M28" s="42"/>
      <c r="N28" s="42"/>
      <c r="O28" s="42"/>
      <c r="P28" s="59" t="s">
        <v>23</v>
      </c>
      <c r="Q28" s="60"/>
      <c r="R28" s="61"/>
      <c r="S28" s="59" t="s">
        <v>24</v>
      </c>
      <c r="T28" s="60"/>
      <c r="U28" s="61"/>
    </row>
    <row r="29" spans="1:21" ht="24.75" customHeight="1" thickTop="1">
      <c r="A29" s="43" t="s">
        <v>34</v>
      </c>
      <c r="B29" s="50"/>
      <c r="C29" s="50"/>
      <c r="D29" s="51"/>
      <c r="E29" s="77" t="s">
        <v>26</v>
      </c>
      <c r="F29" s="78"/>
      <c r="G29" s="78"/>
      <c r="H29" s="79"/>
      <c r="I29" s="80">
        <v>735</v>
      </c>
      <c r="J29" s="81"/>
      <c r="K29" s="82"/>
      <c r="L29" s="83">
        <f>ROUNDDOWN(I29*$S$1,0)</f>
        <v>7350</v>
      </c>
      <c r="M29" s="83"/>
      <c r="N29" s="83"/>
      <c r="O29" s="83"/>
      <c r="P29" s="84">
        <f>ROUNDUP(L29*0.1,0)</f>
        <v>735</v>
      </c>
      <c r="Q29" s="85"/>
      <c r="R29" s="86"/>
      <c r="S29" s="84">
        <f>ROUNDUP(L29*0.2,0)</f>
        <v>1470</v>
      </c>
      <c r="T29" s="85"/>
      <c r="U29" s="86"/>
    </row>
    <row r="30" spans="1:21" ht="24.75" customHeight="1">
      <c r="A30" s="72"/>
      <c r="B30" s="38"/>
      <c r="C30" s="38"/>
      <c r="D30" s="73"/>
      <c r="E30" s="65" t="s">
        <v>27</v>
      </c>
      <c r="F30" s="66"/>
      <c r="G30" s="66"/>
      <c r="H30" s="67"/>
      <c r="I30" s="68">
        <v>868</v>
      </c>
      <c r="J30" s="69"/>
      <c r="K30" s="70"/>
      <c r="L30" s="71">
        <f>ROUNDDOWN(I30*$S$1,0)</f>
        <v>8680</v>
      </c>
      <c r="M30" s="71"/>
      <c r="N30" s="71"/>
      <c r="O30" s="71"/>
      <c r="P30" s="62">
        <f>ROUNDUP(L30*0.1,0)</f>
        <v>868</v>
      </c>
      <c r="Q30" s="63"/>
      <c r="R30" s="64"/>
      <c r="S30" s="62">
        <f t="shared" ref="S30:S33" si="5">ROUNDUP(L30*0.2,0)</f>
        <v>1736</v>
      </c>
      <c r="T30" s="63"/>
      <c r="U30" s="64"/>
    </row>
    <row r="31" spans="1:21" ht="24.75" customHeight="1">
      <c r="A31" s="72"/>
      <c r="B31" s="38"/>
      <c r="C31" s="38"/>
      <c r="D31" s="73"/>
      <c r="E31" s="65" t="s">
        <v>28</v>
      </c>
      <c r="F31" s="66"/>
      <c r="G31" s="66"/>
      <c r="H31" s="67"/>
      <c r="I31" s="68">
        <v>1006</v>
      </c>
      <c r="J31" s="69"/>
      <c r="K31" s="70"/>
      <c r="L31" s="71">
        <f>ROUNDDOWN(I31*$S$1,0)</f>
        <v>10060</v>
      </c>
      <c r="M31" s="71"/>
      <c r="N31" s="71"/>
      <c r="O31" s="71"/>
      <c r="P31" s="62">
        <f>ROUNDUP(L31*0.1,0)</f>
        <v>1006</v>
      </c>
      <c r="Q31" s="63"/>
      <c r="R31" s="64"/>
      <c r="S31" s="62">
        <f t="shared" si="5"/>
        <v>2012</v>
      </c>
      <c r="T31" s="63"/>
      <c r="U31" s="64"/>
    </row>
    <row r="32" spans="1:21" ht="24.75" customHeight="1">
      <c r="A32" s="72"/>
      <c r="B32" s="38"/>
      <c r="C32" s="38"/>
      <c r="D32" s="73"/>
      <c r="E32" s="65" t="s">
        <v>29</v>
      </c>
      <c r="F32" s="66"/>
      <c r="G32" s="66"/>
      <c r="H32" s="67"/>
      <c r="I32" s="68">
        <v>1144</v>
      </c>
      <c r="J32" s="69"/>
      <c r="K32" s="70"/>
      <c r="L32" s="71">
        <f>ROUNDDOWN(I32*$S$1,0)</f>
        <v>11440</v>
      </c>
      <c r="M32" s="71"/>
      <c r="N32" s="71"/>
      <c r="O32" s="71"/>
      <c r="P32" s="62">
        <f>ROUNDUP(L32*0.1,0)</f>
        <v>1144</v>
      </c>
      <c r="Q32" s="63"/>
      <c r="R32" s="64"/>
      <c r="S32" s="62">
        <f t="shared" si="5"/>
        <v>2288</v>
      </c>
      <c r="T32" s="63"/>
      <c r="U32" s="64"/>
    </row>
    <row r="33" spans="1:22" ht="24.75" customHeight="1">
      <c r="A33" s="74"/>
      <c r="B33" s="75"/>
      <c r="C33" s="75"/>
      <c r="D33" s="76"/>
      <c r="E33" s="65" t="s">
        <v>30</v>
      </c>
      <c r="F33" s="66"/>
      <c r="G33" s="66"/>
      <c r="H33" s="67"/>
      <c r="I33" s="68">
        <v>1281</v>
      </c>
      <c r="J33" s="69"/>
      <c r="K33" s="70"/>
      <c r="L33" s="71">
        <f>ROUNDDOWN(I33*$S$1,0)</f>
        <v>12810</v>
      </c>
      <c r="M33" s="71"/>
      <c r="N33" s="71"/>
      <c r="O33" s="71"/>
      <c r="P33" s="62">
        <f>ROUNDUP(L33*0.1,0)</f>
        <v>1281</v>
      </c>
      <c r="Q33" s="63"/>
      <c r="R33" s="64"/>
      <c r="S33" s="62">
        <f t="shared" si="5"/>
        <v>2562</v>
      </c>
      <c r="T33" s="63"/>
      <c r="U33" s="64"/>
    </row>
    <row r="34" spans="1:22" ht="24.75" customHeight="1">
      <c r="A34" s="8"/>
      <c r="B34" s="8"/>
      <c r="C34" s="8"/>
      <c r="D34" s="8"/>
      <c r="E34" s="8"/>
      <c r="F34" s="8"/>
      <c r="G34" s="8"/>
      <c r="H34" s="8"/>
      <c r="I34" s="8"/>
      <c r="N34" s="9"/>
      <c r="O34" s="9"/>
      <c r="P34" s="9"/>
      <c r="Q34" s="9"/>
      <c r="R34" s="9"/>
      <c r="S34" s="9"/>
      <c r="T34" s="9"/>
    </row>
    <row r="35" spans="1:22" ht="24.75" customHeight="1">
      <c r="A35" s="1" t="s">
        <v>35</v>
      </c>
    </row>
    <row r="36" spans="1:22" ht="24.75" customHeight="1">
      <c r="A36" s="1" t="s">
        <v>36</v>
      </c>
    </row>
    <row r="37" spans="1:22" ht="24.75" customHeight="1">
      <c r="A37" s="102" t="s">
        <v>37</v>
      </c>
      <c r="B37" s="102"/>
      <c r="C37" s="102"/>
      <c r="D37" s="102"/>
      <c r="E37" s="102"/>
      <c r="F37" s="102" t="s">
        <v>38</v>
      </c>
      <c r="G37" s="102"/>
      <c r="H37" s="102"/>
      <c r="I37" s="102"/>
      <c r="J37" s="102"/>
      <c r="K37" s="102"/>
      <c r="L37" s="102"/>
      <c r="M37" s="103" t="s">
        <v>20</v>
      </c>
      <c r="N37" s="104"/>
      <c r="O37" s="65" t="s">
        <v>39</v>
      </c>
      <c r="P37" s="66"/>
      <c r="Q37" s="66"/>
      <c r="R37" s="66"/>
      <c r="S37" s="66"/>
      <c r="T37" s="66"/>
      <c r="U37" s="67"/>
      <c r="V37" s="105" t="s">
        <v>40</v>
      </c>
    </row>
    <row r="38" spans="1:22" ht="24.75" customHeight="1">
      <c r="A38" s="102"/>
      <c r="B38" s="102"/>
      <c r="C38" s="102"/>
      <c r="D38" s="102"/>
      <c r="E38" s="102"/>
      <c r="F38" s="102"/>
      <c r="G38" s="102"/>
      <c r="H38" s="102"/>
      <c r="I38" s="102"/>
      <c r="J38" s="102"/>
      <c r="K38" s="102"/>
      <c r="L38" s="102"/>
      <c r="M38" s="72"/>
      <c r="N38" s="73"/>
      <c r="O38" s="106" t="s">
        <v>41</v>
      </c>
      <c r="P38" s="106"/>
      <c r="Q38" s="107"/>
      <c r="R38" s="110" t="s">
        <v>42</v>
      </c>
      <c r="S38" s="110"/>
      <c r="T38" s="110"/>
      <c r="U38" s="110"/>
      <c r="V38" s="105"/>
    </row>
    <row r="39" spans="1:22" ht="24.75" customHeight="1">
      <c r="A39" s="102"/>
      <c r="B39" s="102"/>
      <c r="C39" s="102"/>
      <c r="D39" s="102"/>
      <c r="E39" s="102"/>
      <c r="F39" s="102"/>
      <c r="G39" s="102"/>
      <c r="H39" s="102"/>
      <c r="I39" s="102"/>
      <c r="J39" s="102"/>
      <c r="K39" s="102"/>
      <c r="L39" s="102"/>
      <c r="M39" s="72"/>
      <c r="N39" s="73"/>
      <c r="O39" s="106"/>
      <c r="P39" s="106"/>
      <c r="Q39" s="107"/>
      <c r="R39" s="111"/>
      <c r="S39" s="111"/>
      <c r="T39" s="111"/>
      <c r="U39" s="111"/>
      <c r="V39" s="105"/>
    </row>
    <row r="40" spans="1:22" ht="24.75" customHeight="1">
      <c r="A40" s="102"/>
      <c r="B40" s="102"/>
      <c r="C40" s="102"/>
      <c r="D40" s="102"/>
      <c r="E40" s="102"/>
      <c r="F40" s="102"/>
      <c r="G40" s="102"/>
      <c r="H40" s="102"/>
      <c r="I40" s="102"/>
      <c r="J40" s="102"/>
      <c r="K40" s="102"/>
      <c r="L40" s="102"/>
      <c r="M40" s="74"/>
      <c r="N40" s="76"/>
      <c r="O40" s="108"/>
      <c r="P40" s="108"/>
      <c r="Q40" s="109"/>
      <c r="R40" s="111" t="s">
        <v>43</v>
      </c>
      <c r="S40" s="111"/>
      <c r="T40" s="112" t="s">
        <v>44</v>
      </c>
      <c r="U40" s="113"/>
      <c r="V40" s="105"/>
    </row>
    <row r="41" spans="1:22" ht="20.100000000000001" customHeight="1">
      <c r="A41" s="126" t="s">
        <v>45</v>
      </c>
      <c r="B41" s="127"/>
      <c r="C41" s="127"/>
      <c r="D41" s="127"/>
      <c r="E41" s="128"/>
      <c r="F41" s="114" t="s">
        <v>46</v>
      </c>
      <c r="G41" s="115"/>
      <c r="H41" s="115"/>
      <c r="I41" s="115"/>
      <c r="J41" s="115"/>
      <c r="K41" s="115"/>
      <c r="L41" s="115"/>
      <c r="M41" s="116">
        <v>50</v>
      </c>
      <c r="N41" s="117"/>
      <c r="O41" s="120">
        <f>ROUNDDOWN(M41*$S$1,0)</f>
        <v>500</v>
      </c>
      <c r="P41" s="121"/>
      <c r="Q41" s="122"/>
      <c r="R41" s="120">
        <f>ROUNDUP(O41*0.1,0)</f>
        <v>50</v>
      </c>
      <c r="S41" s="122"/>
      <c r="T41" s="120">
        <f>ROUNDUP(O41*0.2,0)</f>
        <v>100</v>
      </c>
      <c r="U41" s="122"/>
      <c r="V41" s="102" t="s">
        <v>47</v>
      </c>
    </row>
    <row r="42" spans="1:22" ht="20.100000000000001" customHeight="1">
      <c r="A42" s="129"/>
      <c r="B42" s="130"/>
      <c r="C42" s="130"/>
      <c r="D42" s="130"/>
      <c r="E42" s="131"/>
      <c r="F42" s="115"/>
      <c r="G42" s="115"/>
      <c r="H42" s="115"/>
      <c r="I42" s="115"/>
      <c r="J42" s="115"/>
      <c r="K42" s="115"/>
      <c r="L42" s="115"/>
      <c r="M42" s="118"/>
      <c r="N42" s="119"/>
      <c r="O42" s="123"/>
      <c r="P42" s="124"/>
      <c r="Q42" s="125"/>
      <c r="R42" s="123"/>
      <c r="S42" s="125"/>
      <c r="T42" s="123"/>
      <c r="U42" s="125"/>
      <c r="V42" s="102"/>
    </row>
    <row r="43" spans="1:22" ht="20.100000000000001" customHeight="1">
      <c r="A43" s="129"/>
      <c r="B43" s="130"/>
      <c r="C43" s="130"/>
      <c r="D43" s="130"/>
      <c r="E43" s="131"/>
      <c r="F43" s="114" t="s">
        <v>48</v>
      </c>
      <c r="G43" s="115"/>
      <c r="H43" s="115"/>
      <c r="I43" s="115"/>
      <c r="J43" s="115"/>
      <c r="K43" s="115"/>
      <c r="L43" s="115"/>
      <c r="M43" s="116">
        <v>100</v>
      </c>
      <c r="N43" s="117"/>
      <c r="O43" s="120">
        <f>ROUNDDOWN(M43*$S$1,0)</f>
        <v>1000</v>
      </c>
      <c r="P43" s="121"/>
      <c r="Q43" s="122"/>
      <c r="R43" s="120">
        <f t="shared" ref="R43" si="6">ROUNDUP(O43*0.1,0)</f>
        <v>100</v>
      </c>
      <c r="S43" s="122"/>
      <c r="T43" s="120">
        <f t="shared" ref="T43" si="7">ROUNDUP(O43*0.2,0)</f>
        <v>200</v>
      </c>
      <c r="U43" s="122"/>
      <c r="V43" s="102" t="s">
        <v>47</v>
      </c>
    </row>
    <row r="44" spans="1:22" ht="20.100000000000001" customHeight="1">
      <c r="A44" s="129"/>
      <c r="B44" s="130"/>
      <c r="C44" s="130"/>
      <c r="D44" s="130"/>
      <c r="E44" s="131"/>
      <c r="F44" s="115"/>
      <c r="G44" s="115"/>
      <c r="H44" s="115"/>
      <c r="I44" s="115"/>
      <c r="J44" s="115"/>
      <c r="K44" s="115"/>
      <c r="L44" s="115"/>
      <c r="M44" s="118"/>
      <c r="N44" s="119"/>
      <c r="O44" s="123"/>
      <c r="P44" s="124"/>
      <c r="Q44" s="125"/>
      <c r="R44" s="123"/>
      <c r="S44" s="125"/>
      <c r="T44" s="123"/>
      <c r="U44" s="125"/>
      <c r="V44" s="102"/>
    </row>
    <row r="45" spans="1:22" ht="20.100000000000001" customHeight="1">
      <c r="A45" s="129"/>
      <c r="B45" s="130"/>
      <c r="C45" s="130"/>
      <c r="D45" s="130"/>
      <c r="E45" s="131"/>
      <c r="F45" s="114" t="s">
        <v>49</v>
      </c>
      <c r="G45" s="115"/>
      <c r="H45" s="115"/>
      <c r="I45" s="115"/>
      <c r="J45" s="115"/>
      <c r="K45" s="115"/>
      <c r="L45" s="115"/>
      <c r="M45" s="116">
        <v>150</v>
      </c>
      <c r="N45" s="117"/>
      <c r="O45" s="120">
        <f>ROUNDDOWN(M45*$S$1,0)</f>
        <v>1500</v>
      </c>
      <c r="P45" s="121"/>
      <c r="Q45" s="122"/>
      <c r="R45" s="120">
        <f t="shared" ref="R45" si="8">ROUNDUP(O45*0.1,0)</f>
        <v>150</v>
      </c>
      <c r="S45" s="122"/>
      <c r="T45" s="120">
        <f t="shared" ref="T45" si="9">ROUNDUP(O45*0.2,0)</f>
        <v>300</v>
      </c>
      <c r="U45" s="122"/>
      <c r="V45" s="102" t="s">
        <v>47</v>
      </c>
    </row>
    <row r="46" spans="1:22" ht="20.100000000000001" customHeight="1">
      <c r="A46" s="129"/>
      <c r="B46" s="130"/>
      <c r="C46" s="130"/>
      <c r="D46" s="130"/>
      <c r="E46" s="131"/>
      <c r="F46" s="115"/>
      <c r="G46" s="115"/>
      <c r="H46" s="115"/>
      <c r="I46" s="115"/>
      <c r="J46" s="115"/>
      <c r="K46" s="115"/>
      <c r="L46" s="115"/>
      <c r="M46" s="118"/>
      <c r="N46" s="119"/>
      <c r="O46" s="123"/>
      <c r="P46" s="124"/>
      <c r="Q46" s="125"/>
      <c r="R46" s="123"/>
      <c r="S46" s="125"/>
      <c r="T46" s="123"/>
      <c r="U46" s="125"/>
      <c r="V46" s="102"/>
    </row>
    <row r="47" spans="1:22" ht="20.100000000000001" customHeight="1">
      <c r="A47" s="129"/>
      <c r="B47" s="130"/>
      <c r="C47" s="130"/>
      <c r="D47" s="130"/>
      <c r="E47" s="131"/>
      <c r="F47" s="114" t="s">
        <v>50</v>
      </c>
      <c r="G47" s="115"/>
      <c r="H47" s="115"/>
      <c r="I47" s="115"/>
      <c r="J47" s="115"/>
      <c r="K47" s="115"/>
      <c r="L47" s="115"/>
      <c r="M47" s="116">
        <v>200</v>
      </c>
      <c r="N47" s="117"/>
      <c r="O47" s="120">
        <f>ROUNDDOWN(M47*$S$1,0)</f>
        <v>2000</v>
      </c>
      <c r="P47" s="121"/>
      <c r="Q47" s="122"/>
      <c r="R47" s="120">
        <f t="shared" ref="R47" si="10">ROUNDUP(O47*0.1,0)</f>
        <v>200</v>
      </c>
      <c r="S47" s="122"/>
      <c r="T47" s="120">
        <f t="shared" ref="T47" si="11">ROUNDUP(O47*0.2,0)</f>
        <v>400</v>
      </c>
      <c r="U47" s="122"/>
      <c r="V47" s="102" t="s">
        <v>47</v>
      </c>
    </row>
    <row r="48" spans="1:22" ht="20.100000000000001" customHeight="1">
      <c r="A48" s="129"/>
      <c r="B48" s="130"/>
      <c r="C48" s="130"/>
      <c r="D48" s="130"/>
      <c r="E48" s="131"/>
      <c r="F48" s="115"/>
      <c r="G48" s="115"/>
      <c r="H48" s="115"/>
      <c r="I48" s="115"/>
      <c r="J48" s="115"/>
      <c r="K48" s="115"/>
      <c r="L48" s="115"/>
      <c r="M48" s="118"/>
      <c r="N48" s="119"/>
      <c r="O48" s="123"/>
      <c r="P48" s="124"/>
      <c r="Q48" s="125"/>
      <c r="R48" s="123"/>
      <c r="S48" s="125"/>
      <c r="T48" s="123"/>
      <c r="U48" s="125"/>
      <c r="V48" s="102"/>
    </row>
    <row r="49" spans="1:22" ht="20.100000000000001" customHeight="1">
      <c r="A49" s="129"/>
      <c r="B49" s="130"/>
      <c r="C49" s="130"/>
      <c r="D49" s="130"/>
      <c r="E49" s="131"/>
      <c r="F49" s="114" t="s">
        <v>51</v>
      </c>
      <c r="G49" s="115"/>
      <c r="H49" s="115"/>
      <c r="I49" s="115"/>
      <c r="J49" s="115"/>
      <c r="K49" s="115"/>
      <c r="L49" s="115"/>
      <c r="M49" s="116">
        <v>250</v>
      </c>
      <c r="N49" s="117"/>
      <c r="O49" s="120">
        <f>ROUNDDOWN(M49*$S$1,0)</f>
        <v>2500</v>
      </c>
      <c r="P49" s="121"/>
      <c r="Q49" s="122"/>
      <c r="R49" s="120">
        <f t="shared" ref="R49" si="12">ROUNDUP(O49*0.1,0)</f>
        <v>250</v>
      </c>
      <c r="S49" s="122"/>
      <c r="T49" s="120">
        <f t="shared" ref="T49" si="13">ROUNDUP(O49*0.2,0)</f>
        <v>500</v>
      </c>
      <c r="U49" s="122"/>
      <c r="V49" s="102" t="s">
        <v>47</v>
      </c>
    </row>
    <row r="50" spans="1:22" ht="20.100000000000001" customHeight="1">
      <c r="A50" s="132"/>
      <c r="B50" s="133"/>
      <c r="C50" s="133"/>
      <c r="D50" s="133"/>
      <c r="E50" s="134"/>
      <c r="F50" s="115"/>
      <c r="G50" s="115"/>
      <c r="H50" s="115"/>
      <c r="I50" s="115"/>
      <c r="J50" s="115"/>
      <c r="K50" s="115"/>
      <c r="L50" s="115"/>
      <c r="M50" s="118"/>
      <c r="N50" s="119"/>
      <c r="O50" s="123"/>
      <c r="P50" s="124"/>
      <c r="Q50" s="125"/>
      <c r="R50" s="123"/>
      <c r="S50" s="125"/>
      <c r="T50" s="123"/>
      <c r="U50" s="125"/>
      <c r="V50" s="102"/>
    </row>
    <row r="51" spans="1:22" ht="20.100000000000001" customHeight="1">
      <c r="A51" s="115" t="s">
        <v>52</v>
      </c>
      <c r="B51" s="115"/>
      <c r="C51" s="115"/>
      <c r="D51" s="115"/>
      <c r="E51" s="115"/>
      <c r="F51" s="114" t="s">
        <v>53</v>
      </c>
      <c r="G51" s="115"/>
      <c r="H51" s="115"/>
      <c r="I51" s="115"/>
      <c r="J51" s="115"/>
      <c r="K51" s="115"/>
      <c r="L51" s="115"/>
      <c r="M51" s="116">
        <v>50</v>
      </c>
      <c r="N51" s="117"/>
      <c r="O51" s="120">
        <f>ROUNDDOWN(M51*$S$1,0)</f>
        <v>500</v>
      </c>
      <c r="P51" s="121"/>
      <c r="Q51" s="122"/>
      <c r="R51" s="120">
        <f t="shared" ref="R51" si="14">ROUNDUP(O51*0.1,0)</f>
        <v>50</v>
      </c>
      <c r="S51" s="122"/>
      <c r="T51" s="120">
        <f t="shared" ref="T51" si="15">ROUNDUP(O51*0.2,0)</f>
        <v>100</v>
      </c>
      <c r="U51" s="122"/>
      <c r="V51" s="102" t="s">
        <v>47</v>
      </c>
    </row>
    <row r="52" spans="1:22" ht="20.100000000000001" customHeight="1">
      <c r="A52" s="115"/>
      <c r="B52" s="115"/>
      <c r="C52" s="115"/>
      <c r="D52" s="115"/>
      <c r="E52" s="115"/>
      <c r="F52" s="115"/>
      <c r="G52" s="115"/>
      <c r="H52" s="115"/>
      <c r="I52" s="115"/>
      <c r="J52" s="115"/>
      <c r="K52" s="115"/>
      <c r="L52" s="115"/>
      <c r="M52" s="118"/>
      <c r="N52" s="119"/>
      <c r="O52" s="123"/>
      <c r="P52" s="124"/>
      <c r="Q52" s="125"/>
      <c r="R52" s="123"/>
      <c r="S52" s="125"/>
      <c r="T52" s="123"/>
      <c r="U52" s="125"/>
      <c r="V52" s="102"/>
    </row>
    <row r="53" spans="1:22" ht="20.100000000000001" customHeight="1">
      <c r="A53" s="114" t="s">
        <v>54</v>
      </c>
      <c r="B53" s="115"/>
      <c r="C53" s="115"/>
      <c r="D53" s="115"/>
      <c r="E53" s="115"/>
      <c r="F53" s="114" t="s">
        <v>55</v>
      </c>
      <c r="G53" s="115"/>
      <c r="H53" s="115"/>
      <c r="I53" s="115"/>
      <c r="J53" s="115"/>
      <c r="K53" s="115"/>
      <c r="L53" s="115"/>
      <c r="M53" s="116">
        <v>45</v>
      </c>
      <c r="N53" s="117"/>
      <c r="O53" s="120">
        <f>ROUNDDOWN(M53*$S$1,0)</f>
        <v>450</v>
      </c>
      <c r="P53" s="121"/>
      <c r="Q53" s="122"/>
      <c r="R53" s="120">
        <f t="shared" ref="R53" si="16">ROUNDUP(O53*0.1,0)</f>
        <v>45</v>
      </c>
      <c r="S53" s="122"/>
      <c r="T53" s="120">
        <f t="shared" ref="T53" si="17">ROUNDUP(O53*0.2,0)</f>
        <v>90</v>
      </c>
      <c r="U53" s="122"/>
      <c r="V53" s="102" t="s">
        <v>47</v>
      </c>
    </row>
    <row r="54" spans="1:22" ht="20.100000000000001" customHeight="1">
      <c r="A54" s="115"/>
      <c r="B54" s="115"/>
      <c r="C54" s="115"/>
      <c r="D54" s="115"/>
      <c r="E54" s="115"/>
      <c r="F54" s="115"/>
      <c r="G54" s="115"/>
      <c r="H54" s="115"/>
      <c r="I54" s="115"/>
      <c r="J54" s="115"/>
      <c r="K54" s="115"/>
      <c r="L54" s="115"/>
      <c r="M54" s="118"/>
      <c r="N54" s="119"/>
      <c r="O54" s="123"/>
      <c r="P54" s="124"/>
      <c r="Q54" s="125"/>
      <c r="R54" s="123"/>
      <c r="S54" s="125"/>
      <c r="T54" s="123"/>
      <c r="U54" s="125"/>
      <c r="V54" s="102"/>
    </row>
    <row r="55" spans="1:22" ht="20.100000000000001" customHeight="1">
      <c r="A55" s="115" t="s">
        <v>56</v>
      </c>
      <c r="B55" s="115"/>
      <c r="C55" s="115"/>
      <c r="D55" s="115"/>
      <c r="E55" s="115"/>
      <c r="F55" s="114" t="s">
        <v>57</v>
      </c>
      <c r="G55" s="115"/>
      <c r="H55" s="115"/>
      <c r="I55" s="115"/>
      <c r="J55" s="115"/>
      <c r="K55" s="115"/>
      <c r="L55" s="115"/>
      <c r="M55" s="116">
        <v>46</v>
      </c>
      <c r="N55" s="117"/>
      <c r="O55" s="120">
        <f>ROUNDDOWN(M55*$S$1,0)</f>
        <v>460</v>
      </c>
      <c r="P55" s="121"/>
      <c r="Q55" s="122"/>
      <c r="R55" s="120">
        <f t="shared" ref="R55" si="18">ROUNDUP(O55*0.1,0)</f>
        <v>46</v>
      </c>
      <c r="S55" s="122"/>
      <c r="T55" s="120">
        <f t="shared" ref="T55" si="19">ROUNDUP(O55*0.2,0)</f>
        <v>92</v>
      </c>
      <c r="U55" s="122"/>
      <c r="V55" s="102" t="s">
        <v>47</v>
      </c>
    </row>
    <row r="56" spans="1:22" ht="20.100000000000001" customHeight="1">
      <c r="A56" s="115"/>
      <c r="B56" s="115"/>
      <c r="C56" s="115"/>
      <c r="D56" s="115"/>
      <c r="E56" s="115"/>
      <c r="F56" s="115"/>
      <c r="G56" s="115"/>
      <c r="H56" s="115"/>
      <c r="I56" s="115"/>
      <c r="J56" s="115"/>
      <c r="K56" s="115"/>
      <c r="L56" s="115"/>
      <c r="M56" s="118"/>
      <c r="N56" s="119"/>
      <c r="O56" s="123"/>
      <c r="P56" s="124"/>
      <c r="Q56" s="125"/>
      <c r="R56" s="123"/>
      <c r="S56" s="125"/>
      <c r="T56" s="123"/>
      <c r="U56" s="125"/>
      <c r="V56" s="102"/>
    </row>
    <row r="57" spans="1:22" ht="20.100000000000001" customHeight="1">
      <c r="A57" s="115" t="s">
        <v>58</v>
      </c>
      <c r="B57" s="115"/>
      <c r="C57" s="115"/>
      <c r="D57" s="115"/>
      <c r="E57" s="115"/>
      <c r="F57" s="115"/>
      <c r="G57" s="115"/>
      <c r="H57" s="115"/>
      <c r="I57" s="115"/>
      <c r="J57" s="115"/>
      <c r="K57" s="115"/>
      <c r="L57" s="115"/>
      <c r="M57" s="116">
        <v>56</v>
      </c>
      <c r="N57" s="117"/>
      <c r="O57" s="120">
        <f>ROUNDDOWN(M57*$S$1,0)</f>
        <v>560</v>
      </c>
      <c r="P57" s="121"/>
      <c r="Q57" s="122"/>
      <c r="R57" s="120">
        <f t="shared" ref="R57" si="20">ROUNDUP(O57*0.1,0)</f>
        <v>56</v>
      </c>
      <c r="S57" s="122"/>
      <c r="T57" s="120">
        <f t="shared" ref="T57" si="21">ROUNDUP(O57*0.2,0)</f>
        <v>112</v>
      </c>
      <c r="U57" s="122"/>
      <c r="V57" s="102" t="s">
        <v>47</v>
      </c>
    </row>
    <row r="58" spans="1:22" ht="20.100000000000001" customHeight="1">
      <c r="A58" s="115"/>
      <c r="B58" s="115"/>
      <c r="C58" s="115"/>
      <c r="D58" s="115"/>
      <c r="E58" s="115"/>
      <c r="F58" s="115"/>
      <c r="G58" s="115"/>
      <c r="H58" s="115"/>
      <c r="I58" s="115"/>
      <c r="J58" s="115"/>
      <c r="K58" s="115"/>
      <c r="L58" s="115"/>
      <c r="M58" s="118"/>
      <c r="N58" s="119"/>
      <c r="O58" s="123"/>
      <c r="P58" s="124"/>
      <c r="Q58" s="125"/>
      <c r="R58" s="123"/>
      <c r="S58" s="125"/>
      <c r="T58" s="123"/>
      <c r="U58" s="125"/>
      <c r="V58" s="102"/>
    </row>
    <row r="59" spans="1:22" ht="20.100000000000001" customHeight="1">
      <c r="A59" s="114" t="s">
        <v>59</v>
      </c>
      <c r="B59" s="115"/>
      <c r="C59" s="115"/>
      <c r="D59" s="115"/>
      <c r="E59" s="115"/>
      <c r="F59" s="114" t="s">
        <v>60</v>
      </c>
      <c r="G59" s="115"/>
      <c r="H59" s="115"/>
      <c r="I59" s="115"/>
      <c r="J59" s="115"/>
      <c r="K59" s="115"/>
      <c r="L59" s="115"/>
      <c r="M59" s="116">
        <v>60</v>
      </c>
      <c r="N59" s="117"/>
      <c r="O59" s="120">
        <f>ROUNDDOWN(M59*$S$1,0)</f>
        <v>600</v>
      </c>
      <c r="P59" s="121"/>
      <c r="Q59" s="122"/>
      <c r="R59" s="120">
        <f t="shared" ref="R59" si="22">ROUNDUP(O59*0.1,0)</f>
        <v>60</v>
      </c>
      <c r="S59" s="122"/>
      <c r="T59" s="120">
        <f t="shared" ref="T59" si="23">ROUNDUP(O59*0.2,0)</f>
        <v>120</v>
      </c>
      <c r="U59" s="122"/>
      <c r="V59" s="102" t="s">
        <v>47</v>
      </c>
    </row>
    <row r="60" spans="1:22" ht="20.100000000000001" customHeight="1">
      <c r="A60" s="115"/>
      <c r="B60" s="115"/>
      <c r="C60" s="115"/>
      <c r="D60" s="115"/>
      <c r="E60" s="115"/>
      <c r="F60" s="115"/>
      <c r="G60" s="115"/>
      <c r="H60" s="115"/>
      <c r="I60" s="115"/>
      <c r="J60" s="115"/>
      <c r="K60" s="115"/>
      <c r="L60" s="115"/>
      <c r="M60" s="118"/>
      <c r="N60" s="119"/>
      <c r="O60" s="123"/>
      <c r="P60" s="124"/>
      <c r="Q60" s="125"/>
      <c r="R60" s="123"/>
      <c r="S60" s="125"/>
      <c r="T60" s="123"/>
      <c r="U60" s="125"/>
      <c r="V60" s="102"/>
    </row>
    <row r="61" spans="1:22" ht="20.100000000000001" customHeight="1">
      <c r="A61" s="159" t="s">
        <v>61</v>
      </c>
      <c r="B61" s="160"/>
      <c r="C61" s="160"/>
      <c r="D61" s="160"/>
      <c r="E61" s="161"/>
      <c r="F61" s="138" t="s">
        <v>62</v>
      </c>
      <c r="G61" s="139"/>
      <c r="H61" s="139"/>
      <c r="I61" s="139"/>
      <c r="J61" s="139"/>
      <c r="K61" s="139"/>
      <c r="L61" s="139"/>
      <c r="M61" s="116">
        <v>60</v>
      </c>
      <c r="N61" s="117"/>
      <c r="O61" s="148">
        <f>ROUNDDOWN(M61*$S$1,0)</f>
        <v>600</v>
      </c>
      <c r="P61" s="149"/>
      <c r="Q61" s="150"/>
      <c r="R61" s="157">
        <f>ROUNDUP(O61*0.1,0)</f>
        <v>60</v>
      </c>
      <c r="S61" s="157"/>
      <c r="T61" s="157">
        <f>ROUNDUP(O61*0.2,0)</f>
        <v>120</v>
      </c>
      <c r="U61" s="157"/>
      <c r="V61" s="102" t="s">
        <v>47</v>
      </c>
    </row>
    <row r="62" spans="1:22" ht="20.100000000000001" customHeight="1">
      <c r="A62" s="162"/>
      <c r="B62" s="163"/>
      <c r="C62" s="163"/>
      <c r="D62" s="163"/>
      <c r="E62" s="164"/>
      <c r="F62" s="140"/>
      <c r="G62" s="140"/>
      <c r="H62" s="140"/>
      <c r="I62" s="140"/>
      <c r="J62" s="140"/>
      <c r="K62" s="140"/>
      <c r="L62" s="140"/>
      <c r="M62" s="168"/>
      <c r="N62" s="169"/>
      <c r="O62" s="151"/>
      <c r="P62" s="152"/>
      <c r="Q62" s="153"/>
      <c r="R62" s="157"/>
      <c r="S62" s="157"/>
      <c r="T62" s="157"/>
      <c r="U62" s="157"/>
      <c r="V62" s="102"/>
    </row>
    <row r="63" spans="1:22" ht="20.100000000000001" customHeight="1">
      <c r="A63" s="165"/>
      <c r="B63" s="166"/>
      <c r="C63" s="166"/>
      <c r="D63" s="166"/>
      <c r="E63" s="167"/>
      <c r="F63" s="141"/>
      <c r="G63" s="141"/>
      <c r="H63" s="141"/>
      <c r="I63" s="141"/>
      <c r="J63" s="141"/>
      <c r="K63" s="141"/>
      <c r="L63" s="141"/>
      <c r="M63" s="118"/>
      <c r="N63" s="119"/>
      <c r="O63" s="154"/>
      <c r="P63" s="155"/>
      <c r="Q63" s="156"/>
      <c r="R63" s="157"/>
      <c r="S63" s="157"/>
      <c r="T63" s="157"/>
      <c r="U63" s="157"/>
      <c r="V63" s="102"/>
    </row>
    <row r="64" spans="1:22" ht="20.100000000000001" customHeight="1">
      <c r="A64" s="135" t="s">
        <v>63</v>
      </c>
      <c r="B64" s="135"/>
      <c r="C64" s="135"/>
      <c r="D64" s="135"/>
      <c r="E64" s="135"/>
      <c r="F64" s="138" t="s">
        <v>64</v>
      </c>
      <c r="G64" s="139"/>
      <c r="H64" s="139"/>
      <c r="I64" s="139"/>
      <c r="J64" s="139"/>
      <c r="K64" s="139"/>
      <c r="L64" s="139"/>
      <c r="M64" s="142">
        <v>150</v>
      </c>
      <c r="N64" s="143"/>
      <c r="O64" s="148">
        <f>ROUNDDOWN(M64*$S$1,0)</f>
        <v>1500</v>
      </c>
      <c r="P64" s="149"/>
      <c r="Q64" s="150"/>
      <c r="R64" s="157">
        <f>ROUNDUP(O64*0.1,0)</f>
        <v>150</v>
      </c>
      <c r="S64" s="157"/>
      <c r="T64" s="157">
        <f>ROUNDUP(O64*0.2,0)</f>
        <v>300</v>
      </c>
      <c r="U64" s="157"/>
      <c r="V64" s="102" t="s">
        <v>47</v>
      </c>
    </row>
    <row r="65" spans="1:22" ht="20.100000000000001" customHeight="1">
      <c r="A65" s="136"/>
      <c r="B65" s="136"/>
      <c r="C65" s="136"/>
      <c r="D65" s="136"/>
      <c r="E65" s="136"/>
      <c r="F65" s="140"/>
      <c r="G65" s="140"/>
      <c r="H65" s="140"/>
      <c r="I65" s="140"/>
      <c r="J65" s="140"/>
      <c r="K65" s="140"/>
      <c r="L65" s="140"/>
      <c r="M65" s="144"/>
      <c r="N65" s="145"/>
      <c r="O65" s="151"/>
      <c r="P65" s="152"/>
      <c r="Q65" s="153"/>
      <c r="R65" s="157"/>
      <c r="S65" s="157"/>
      <c r="T65" s="157"/>
      <c r="U65" s="157"/>
      <c r="V65" s="102"/>
    </row>
    <row r="66" spans="1:22" ht="20.100000000000001" customHeight="1">
      <c r="A66" s="137"/>
      <c r="B66" s="137"/>
      <c r="C66" s="137"/>
      <c r="D66" s="137"/>
      <c r="E66" s="137"/>
      <c r="F66" s="141"/>
      <c r="G66" s="141"/>
      <c r="H66" s="141"/>
      <c r="I66" s="141"/>
      <c r="J66" s="141"/>
      <c r="K66" s="141"/>
      <c r="L66" s="141"/>
      <c r="M66" s="146"/>
      <c r="N66" s="147"/>
      <c r="O66" s="154"/>
      <c r="P66" s="155"/>
      <c r="Q66" s="156"/>
      <c r="R66" s="157"/>
      <c r="S66" s="157"/>
      <c r="T66" s="157"/>
      <c r="U66" s="157"/>
      <c r="V66" s="102"/>
    </row>
    <row r="67" spans="1:22" ht="20.100000000000001" customHeight="1">
      <c r="A67" s="135" t="s">
        <v>65</v>
      </c>
      <c r="B67" s="135"/>
      <c r="C67" s="135"/>
      <c r="D67" s="135"/>
      <c r="E67" s="135"/>
      <c r="F67" s="138" t="s">
        <v>66</v>
      </c>
      <c r="G67" s="139"/>
      <c r="H67" s="139"/>
      <c r="I67" s="139"/>
      <c r="J67" s="139"/>
      <c r="K67" s="139"/>
      <c r="L67" s="139"/>
      <c r="M67" s="142">
        <v>150</v>
      </c>
      <c r="N67" s="143"/>
      <c r="O67" s="148">
        <f>ROUNDDOWN(M67*$S$1,0)</f>
        <v>1500</v>
      </c>
      <c r="P67" s="149"/>
      <c r="Q67" s="150"/>
      <c r="R67" s="157">
        <f>ROUNDUP(O67*0.1,0)</f>
        <v>150</v>
      </c>
      <c r="S67" s="157"/>
      <c r="T67" s="157">
        <f>ROUNDUP(O67*0.2,0)</f>
        <v>300</v>
      </c>
      <c r="U67" s="157"/>
      <c r="V67" s="102" t="s">
        <v>47</v>
      </c>
    </row>
    <row r="68" spans="1:22" ht="20.100000000000001" customHeight="1">
      <c r="A68" s="136"/>
      <c r="B68" s="136"/>
      <c r="C68" s="136"/>
      <c r="D68" s="136"/>
      <c r="E68" s="136"/>
      <c r="F68" s="170"/>
      <c r="G68" s="140"/>
      <c r="H68" s="140"/>
      <c r="I68" s="140"/>
      <c r="J68" s="140"/>
      <c r="K68" s="140"/>
      <c r="L68" s="140"/>
      <c r="M68" s="144"/>
      <c r="N68" s="145"/>
      <c r="O68" s="151"/>
      <c r="P68" s="152"/>
      <c r="Q68" s="153"/>
      <c r="R68" s="157"/>
      <c r="S68" s="157"/>
      <c r="T68" s="157"/>
      <c r="U68" s="157"/>
      <c r="V68" s="102"/>
    </row>
    <row r="69" spans="1:22" ht="20.100000000000001" customHeight="1">
      <c r="A69" s="136"/>
      <c r="B69" s="136"/>
      <c r="C69" s="136"/>
      <c r="D69" s="136"/>
      <c r="E69" s="136"/>
      <c r="F69" s="140"/>
      <c r="G69" s="140"/>
      <c r="H69" s="140"/>
      <c r="I69" s="140"/>
      <c r="J69" s="140"/>
      <c r="K69" s="140"/>
      <c r="L69" s="140"/>
      <c r="M69" s="144"/>
      <c r="N69" s="145"/>
      <c r="O69" s="151"/>
      <c r="P69" s="152"/>
      <c r="Q69" s="153"/>
      <c r="R69" s="157"/>
      <c r="S69" s="157"/>
      <c r="T69" s="157"/>
      <c r="U69" s="157"/>
      <c r="V69" s="102"/>
    </row>
    <row r="70" spans="1:22" ht="20.100000000000001" customHeight="1">
      <c r="A70" s="137"/>
      <c r="B70" s="137"/>
      <c r="C70" s="137"/>
      <c r="D70" s="137"/>
      <c r="E70" s="137"/>
      <c r="F70" s="141"/>
      <c r="G70" s="141"/>
      <c r="H70" s="141"/>
      <c r="I70" s="141"/>
      <c r="J70" s="141"/>
      <c r="K70" s="141"/>
      <c r="L70" s="141"/>
      <c r="M70" s="146"/>
      <c r="N70" s="147"/>
      <c r="O70" s="154"/>
      <c r="P70" s="155"/>
      <c r="Q70" s="156"/>
      <c r="R70" s="157"/>
      <c r="S70" s="157"/>
      <c r="T70" s="157"/>
      <c r="U70" s="157"/>
      <c r="V70" s="102"/>
    </row>
    <row r="71" spans="1:22" ht="20.100000000000001" customHeight="1">
      <c r="A71" s="114" t="s">
        <v>67</v>
      </c>
      <c r="B71" s="115"/>
      <c r="C71" s="115"/>
      <c r="D71" s="115"/>
      <c r="E71" s="115"/>
      <c r="F71" s="175" t="s">
        <v>68</v>
      </c>
      <c r="G71" s="176"/>
      <c r="H71" s="176"/>
      <c r="I71" s="176"/>
      <c r="J71" s="176"/>
      <c r="K71" s="176"/>
      <c r="L71" s="177"/>
      <c r="M71" s="116">
        <v>18</v>
      </c>
      <c r="N71" s="117"/>
      <c r="O71" s="120">
        <f>ROUNDDOWN(M71*$S$1,0)</f>
        <v>180</v>
      </c>
      <c r="P71" s="121"/>
      <c r="Q71" s="122"/>
      <c r="R71" s="158">
        <f>ROUNDUP(O71*0.1,0)</f>
        <v>18</v>
      </c>
      <c r="S71" s="158"/>
      <c r="T71" s="158">
        <f>ROUNDUP(O71*0.2,0)</f>
        <v>36</v>
      </c>
      <c r="U71" s="158"/>
      <c r="V71" s="102" t="s">
        <v>47</v>
      </c>
    </row>
    <row r="72" spans="1:22" ht="20.100000000000001" customHeight="1">
      <c r="A72" s="115"/>
      <c r="B72" s="115"/>
      <c r="C72" s="115"/>
      <c r="D72" s="115"/>
      <c r="E72" s="115"/>
      <c r="F72" s="178"/>
      <c r="G72" s="179"/>
      <c r="H72" s="179"/>
      <c r="I72" s="179"/>
      <c r="J72" s="179"/>
      <c r="K72" s="179"/>
      <c r="L72" s="180"/>
      <c r="M72" s="118"/>
      <c r="N72" s="119"/>
      <c r="O72" s="123"/>
      <c r="P72" s="124"/>
      <c r="Q72" s="125"/>
      <c r="R72" s="158"/>
      <c r="S72" s="158"/>
      <c r="T72" s="158"/>
      <c r="U72" s="158"/>
      <c r="V72" s="102"/>
    </row>
    <row r="73" spans="1:22" ht="20.100000000000001" customHeight="1">
      <c r="A73" s="114" t="s">
        <v>69</v>
      </c>
      <c r="B73" s="115"/>
      <c r="C73" s="115"/>
      <c r="D73" s="115"/>
      <c r="E73" s="115"/>
      <c r="F73" s="178"/>
      <c r="G73" s="179"/>
      <c r="H73" s="179"/>
      <c r="I73" s="179"/>
      <c r="J73" s="179"/>
      <c r="K73" s="179"/>
      <c r="L73" s="180"/>
      <c r="M73" s="116">
        <v>12</v>
      </c>
      <c r="N73" s="117"/>
      <c r="O73" s="120">
        <f>ROUNDDOWN(M73*$S$1,0)</f>
        <v>120</v>
      </c>
      <c r="P73" s="121"/>
      <c r="Q73" s="122"/>
      <c r="R73" s="158">
        <f>ROUNDUP(O73*0.1,0)</f>
        <v>12</v>
      </c>
      <c r="S73" s="158"/>
      <c r="T73" s="158">
        <f>ROUNDUP(O73*0.2,0)</f>
        <v>24</v>
      </c>
      <c r="U73" s="158"/>
      <c r="V73" s="102" t="s">
        <v>47</v>
      </c>
    </row>
    <row r="74" spans="1:22" ht="20.100000000000001" customHeight="1">
      <c r="A74" s="115"/>
      <c r="B74" s="115"/>
      <c r="C74" s="115"/>
      <c r="D74" s="115"/>
      <c r="E74" s="115"/>
      <c r="F74" s="178"/>
      <c r="G74" s="179"/>
      <c r="H74" s="179"/>
      <c r="I74" s="179"/>
      <c r="J74" s="179"/>
      <c r="K74" s="179"/>
      <c r="L74" s="180"/>
      <c r="M74" s="118"/>
      <c r="N74" s="119"/>
      <c r="O74" s="123"/>
      <c r="P74" s="124"/>
      <c r="Q74" s="125"/>
      <c r="R74" s="158"/>
      <c r="S74" s="158"/>
      <c r="T74" s="158"/>
      <c r="U74" s="158"/>
      <c r="V74" s="102"/>
    </row>
    <row r="75" spans="1:22" ht="20.100000000000001" customHeight="1">
      <c r="A75" s="114" t="s">
        <v>70</v>
      </c>
      <c r="B75" s="115"/>
      <c r="C75" s="115"/>
      <c r="D75" s="115"/>
      <c r="E75" s="115"/>
      <c r="F75" s="178"/>
      <c r="G75" s="179"/>
      <c r="H75" s="179"/>
      <c r="I75" s="179"/>
      <c r="J75" s="179"/>
      <c r="K75" s="179"/>
      <c r="L75" s="180"/>
      <c r="M75" s="116">
        <v>6</v>
      </c>
      <c r="N75" s="117"/>
      <c r="O75" s="120">
        <f>ROUNDDOWN(M75*$S$1,0)</f>
        <v>60</v>
      </c>
      <c r="P75" s="121"/>
      <c r="Q75" s="122"/>
      <c r="R75" s="158">
        <f>ROUNDUP(O75*0.1,0)</f>
        <v>6</v>
      </c>
      <c r="S75" s="158"/>
      <c r="T75" s="158">
        <f>ROUNDUP(O75*0.2,0)</f>
        <v>12</v>
      </c>
      <c r="U75" s="158"/>
      <c r="V75" s="102" t="s">
        <v>47</v>
      </c>
    </row>
    <row r="76" spans="1:22" ht="20.100000000000001" customHeight="1">
      <c r="A76" s="115"/>
      <c r="B76" s="115"/>
      <c r="C76" s="115"/>
      <c r="D76" s="115"/>
      <c r="E76" s="115"/>
      <c r="F76" s="178"/>
      <c r="G76" s="179"/>
      <c r="H76" s="179"/>
      <c r="I76" s="179"/>
      <c r="J76" s="179"/>
      <c r="K76" s="179"/>
      <c r="L76" s="180"/>
      <c r="M76" s="118"/>
      <c r="N76" s="119"/>
      <c r="O76" s="123"/>
      <c r="P76" s="124"/>
      <c r="Q76" s="125"/>
      <c r="R76" s="158"/>
      <c r="S76" s="158"/>
      <c r="T76" s="158"/>
      <c r="U76" s="158"/>
      <c r="V76" s="102"/>
    </row>
    <row r="77" spans="1:22" ht="20.100000000000001" customHeight="1">
      <c r="A77" s="114" t="s">
        <v>71</v>
      </c>
      <c r="B77" s="115"/>
      <c r="C77" s="115"/>
      <c r="D77" s="115"/>
      <c r="E77" s="115"/>
      <c r="F77" s="178"/>
      <c r="G77" s="179"/>
      <c r="H77" s="179"/>
      <c r="I77" s="179"/>
      <c r="J77" s="179"/>
      <c r="K77" s="179"/>
      <c r="L77" s="180"/>
      <c r="M77" s="116">
        <v>6</v>
      </c>
      <c r="N77" s="117"/>
      <c r="O77" s="120">
        <f>ROUNDDOWN(M77*$S$1,0)</f>
        <v>60</v>
      </c>
      <c r="P77" s="121"/>
      <c r="Q77" s="122"/>
      <c r="R77" s="158">
        <f>ROUNDUP(O77*0.1,0)</f>
        <v>6</v>
      </c>
      <c r="S77" s="158"/>
      <c r="T77" s="158">
        <f>ROUNDUP(O77*0.2,0)</f>
        <v>12</v>
      </c>
      <c r="U77" s="158"/>
      <c r="V77" s="102" t="s">
        <v>47</v>
      </c>
    </row>
    <row r="78" spans="1:22" ht="20.100000000000001" customHeight="1">
      <c r="A78" s="115"/>
      <c r="B78" s="115"/>
      <c r="C78" s="115"/>
      <c r="D78" s="115"/>
      <c r="E78" s="115"/>
      <c r="F78" s="181"/>
      <c r="G78" s="182"/>
      <c r="H78" s="182"/>
      <c r="I78" s="182"/>
      <c r="J78" s="182"/>
      <c r="K78" s="182"/>
      <c r="L78" s="183"/>
      <c r="M78" s="118"/>
      <c r="N78" s="119"/>
      <c r="O78" s="123"/>
      <c r="P78" s="124"/>
      <c r="Q78" s="125"/>
      <c r="R78" s="158"/>
      <c r="S78" s="158"/>
      <c r="T78" s="158"/>
      <c r="U78" s="158"/>
      <c r="V78" s="102"/>
    </row>
    <row r="79" spans="1:22" ht="20.100000000000001" customHeight="1">
      <c r="A79" s="114" t="s">
        <v>72</v>
      </c>
      <c r="B79" s="115"/>
      <c r="C79" s="115"/>
      <c r="D79" s="115"/>
      <c r="E79" s="115"/>
      <c r="F79" s="115"/>
      <c r="G79" s="115"/>
      <c r="H79" s="115"/>
      <c r="I79" s="115"/>
      <c r="J79" s="115"/>
      <c r="K79" s="115"/>
      <c r="L79" s="115"/>
      <c r="M79" s="171" t="s">
        <v>73</v>
      </c>
      <c r="N79" s="172"/>
      <c r="O79" s="172"/>
      <c r="P79" s="172"/>
      <c r="Q79" s="172"/>
      <c r="R79" s="172"/>
      <c r="S79" s="172"/>
      <c r="T79" s="172"/>
      <c r="U79" s="173"/>
      <c r="V79" s="102" t="s">
        <v>47</v>
      </c>
    </row>
    <row r="80" spans="1:22" ht="20.100000000000001" customHeight="1">
      <c r="A80" s="114"/>
      <c r="B80" s="115"/>
      <c r="C80" s="115"/>
      <c r="D80" s="115"/>
      <c r="E80" s="115"/>
      <c r="F80" s="115"/>
      <c r="G80" s="115"/>
      <c r="H80" s="115"/>
      <c r="I80" s="115"/>
      <c r="J80" s="115"/>
      <c r="K80" s="115"/>
      <c r="L80" s="115"/>
      <c r="M80" s="207"/>
      <c r="N80" s="208"/>
      <c r="O80" s="208"/>
      <c r="P80" s="208"/>
      <c r="Q80" s="208"/>
      <c r="R80" s="208"/>
      <c r="S80" s="208"/>
      <c r="T80" s="208"/>
      <c r="U80" s="209"/>
      <c r="V80" s="102"/>
    </row>
    <row r="81" spans="1:22" ht="20.100000000000001" customHeight="1">
      <c r="A81" s="114"/>
      <c r="B81" s="115"/>
      <c r="C81" s="115"/>
      <c r="D81" s="115"/>
      <c r="E81" s="115"/>
      <c r="F81" s="115"/>
      <c r="G81" s="115"/>
      <c r="H81" s="115"/>
      <c r="I81" s="115"/>
      <c r="J81" s="115"/>
      <c r="K81" s="115"/>
      <c r="L81" s="115"/>
      <c r="M81" s="207"/>
      <c r="N81" s="208"/>
      <c r="O81" s="208"/>
      <c r="P81" s="208"/>
      <c r="Q81" s="208"/>
      <c r="R81" s="208"/>
      <c r="S81" s="208"/>
      <c r="T81" s="208"/>
      <c r="U81" s="209"/>
      <c r="V81" s="102"/>
    </row>
    <row r="82" spans="1:22" ht="20.100000000000001" customHeight="1">
      <c r="A82" s="115"/>
      <c r="B82" s="115"/>
      <c r="C82" s="115"/>
      <c r="D82" s="115"/>
      <c r="E82" s="115"/>
      <c r="F82" s="115"/>
      <c r="G82" s="115"/>
      <c r="H82" s="115"/>
      <c r="I82" s="115"/>
      <c r="J82" s="115"/>
      <c r="K82" s="115"/>
      <c r="L82" s="115"/>
      <c r="M82" s="174"/>
      <c r="N82" s="112"/>
      <c r="O82" s="112"/>
      <c r="P82" s="112"/>
      <c r="Q82" s="112"/>
      <c r="R82" s="112"/>
      <c r="S82" s="112"/>
      <c r="T82" s="112"/>
      <c r="U82" s="113"/>
      <c r="V82" s="102"/>
    </row>
    <row r="83" spans="1:22" ht="20.100000000000001" customHeight="1">
      <c r="A83" s="201" t="s">
        <v>74</v>
      </c>
      <c r="B83" s="202"/>
      <c r="C83" s="202"/>
      <c r="D83" s="202"/>
      <c r="E83" s="202"/>
      <c r="F83" s="202"/>
      <c r="G83" s="202"/>
      <c r="H83" s="202"/>
      <c r="I83" s="202"/>
      <c r="J83" s="202"/>
      <c r="K83" s="202"/>
      <c r="L83" s="203"/>
      <c r="M83" s="171" t="s">
        <v>75</v>
      </c>
      <c r="N83" s="172"/>
      <c r="O83" s="172"/>
      <c r="P83" s="172"/>
      <c r="Q83" s="172"/>
      <c r="R83" s="172"/>
      <c r="S83" s="172"/>
      <c r="T83" s="172"/>
      <c r="U83" s="173"/>
      <c r="V83" s="102" t="s">
        <v>47</v>
      </c>
    </row>
    <row r="84" spans="1:22" ht="20.100000000000001" customHeight="1">
      <c r="A84" s="204"/>
      <c r="B84" s="205"/>
      <c r="C84" s="205"/>
      <c r="D84" s="205"/>
      <c r="E84" s="205"/>
      <c r="F84" s="205"/>
      <c r="G84" s="205"/>
      <c r="H84" s="205"/>
      <c r="I84" s="205"/>
      <c r="J84" s="205"/>
      <c r="K84" s="205"/>
      <c r="L84" s="206"/>
      <c r="M84" s="174"/>
      <c r="N84" s="112"/>
      <c r="O84" s="112"/>
      <c r="P84" s="112"/>
      <c r="Q84" s="112"/>
      <c r="R84" s="112"/>
      <c r="S84" s="112"/>
      <c r="T84" s="112"/>
      <c r="U84" s="113"/>
      <c r="V84" s="102"/>
    </row>
    <row r="85" spans="1:22" ht="20.100000000000001" customHeight="1">
      <c r="A85" s="201" t="s">
        <v>76</v>
      </c>
      <c r="B85" s="202"/>
      <c r="C85" s="202"/>
      <c r="D85" s="202"/>
      <c r="E85" s="202"/>
      <c r="F85" s="202"/>
      <c r="G85" s="202"/>
      <c r="H85" s="202"/>
      <c r="I85" s="202"/>
      <c r="J85" s="202"/>
      <c r="K85" s="202"/>
      <c r="L85" s="203"/>
      <c r="M85" s="171" t="s">
        <v>77</v>
      </c>
      <c r="N85" s="172"/>
      <c r="O85" s="172"/>
      <c r="P85" s="172"/>
      <c r="Q85" s="172"/>
      <c r="R85" s="172"/>
      <c r="S85" s="172"/>
      <c r="T85" s="172"/>
      <c r="U85" s="173"/>
      <c r="V85" s="102" t="s">
        <v>47</v>
      </c>
    </row>
    <row r="86" spans="1:22" ht="20.100000000000001" customHeight="1">
      <c r="A86" s="204"/>
      <c r="B86" s="205"/>
      <c r="C86" s="205"/>
      <c r="D86" s="205"/>
      <c r="E86" s="205"/>
      <c r="F86" s="205"/>
      <c r="G86" s="205"/>
      <c r="H86" s="205"/>
      <c r="I86" s="205"/>
      <c r="J86" s="205"/>
      <c r="K86" s="205"/>
      <c r="L86" s="206"/>
      <c r="M86" s="174"/>
      <c r="N86" s="112"/>
      <c r="O86" s="112"/>
      <c r="P86" s="112"/>
      <c r="Q86" s="112"/>
      <c r="R86" s="112"/>
      <c r="S86" s="112"/>
      <c r="T86" s="112"/>
      <c r="U86" s="113"/>
      <c r="V86" s="102"/>
    </row>
    <row r="87" spans="1:22" ht="20.100000000000001" customHeight="1">
      <c r="A87" s="186" t="s">
        <v>78</v>
      </c>
      <c r="B87" s="187"/>
      <c r="C87" s="187"/>
      <c r="D87" s="187"/>
      <c r="E87" s="187"/>
      <c r="F87" s="187"/>
      <c r="G87" s="187"/>
      <c r="H87" s="187"/>
      <c r="I87" s="187"/>
      <c r="J87" s="187"/>
      <c r="K87" s="187"/>
      <c r="L87" s="188"/>
      <c r="M87" s="192" t="s">
        <v>79</v>
      </c>
      <c r="N87" s="193"/>
      <c r="O87" s="193"/>
      <c r="P87" s="193"/>
      <c r="Q87" s="193"/>
      <c r="R87" s="193"/>
      <c r="S87" s="193"/>
      <c r="T87" s="193"/>
      <c r="U87" s="194"/>
      <c r="V87" s="102" t="s">
        <v>80</v>
      </c>
    </row>
    <row r="88" spans="1:22" ht="20.100000000000001" customHeight="1">
      <c r="A88" s="189"/>
      <c r="B88" s="190"/>
      <c r="C88" s="190"/>
      <c r="D88" s="190"/>
      <c r="E88" s="190"/>
      <c r="F88" s="190"/>
      <c r="G88" s="190"/>
      <c r="H88" s="190"/>
      <c r="I88" s="190"/>
      <c r="J88" s="190"/>
      <c r="K88" s="190"/>
      <c r="L88" s="191"/>
      <c r="M88" s="195"/>
      <c r="N88" s="196"/>
      <c r="O88" s="196"/>
      <c r="P88" s="196"/>
      <c r="Q88" s="196"/>
      <c r="R88" s="196"/>
      <c r="S88" s="196"/>
      <c r="T88" s="196"/>
      <c r="U88" s="197"/>
      <c r="V88" s="102"/>
    </row>
    <row r="89" spans="1:22" ht="20.100000000000001" customHeight="1">
      <c r="A89" s="186" t="s">
        <v>81</v>
      </c>
      <c r="B89" s="187"/>
      <c r="C89" s="187"/>
      <c r="D89" s="187"/>
      <c r="E89" s="187"/>
      <c r="F89" s="187"/>
      <c r="G89" s="187"/>
      <c r="H89" s="187"/>
      <c r="I89" s="187"/>
      <c r="J89" s="187"/>
      <c r="K89" s="187"/>
      <c r="L89" s="188"/>
      <c r="M89" s="192" t="s">
        <v>82</v>
      </c>
      <c r="N89" s="193"/>
      <c r="O89" s="193"/>
      <c r="P89" s="193"/>
      <c r="Q89" s="193"/>
      <c r="R89" s="193"/>
      <c r="S89" s="193"/>
      <c r="T89" s="193"/>
      <c r="U89" s="194"/>
      <c r="V89" s="102" t="s">
        <v>47</v>
      </c>
    </row>
    <row r="90" spans="1:22" ht="20.100000000000001" customHeight="1">
      <c r="A90" s="189"/>
      <c r="B90" s="190"/>
      <c r="C90" s="190"/>
      <c r="D90" s="190"/>
      <c r="E90" s="190"/>
      <c r="F90" s="190"/>
      <c r="G90" s="190"/>
      <c r="H90" s="190"/>
      <c r="I90" s="190"/>
      <c r="J90" s="190"/>
      <c r="K90" s="190"/>
      <c r="L90" s="191"/>
      <c r="M90" s="195"/>
      <c r="N90" s="196"/>
      <c r="O90" s="196"/>
      <c r="P90" s="196"/>
      <c r="Q90" s="196"/>
      <c r="R90" s="196"/>
      <c r="S90" s="196"/>
      <c r="T90" s="196"/>
      <c r="U90" s="197"/>
      <c r="V90" s="102"/>
    </row>
    <row r="91" spans="1:22" ht="24.75" customHeight="1">
      <c r="M91" s="8"/>
      <c r="N91" s="8"/>
      <c r="O91" s="8"/>
      <c r="P91" s="8"/>
      <c r="Q91" s="8"/>
      <c r="R91" s="8"/>
      <c r="S91" s="8"/>
      <c r="T91" s="8"/>
    </row>
    <row r="92" spans="1:22" ht="24.75" customHeight="1">
      <c r="A92" s="1" t="s">
        <v>83</v>
      </c>
    </row>
    <row r="93" spans="1:22" ht="24.75" customHeight="1">
      <c r="A93" s="198" t="s">
        <v>84</v>
      </c>
      <c r="B93" s="199"/>
      <c r="C93" s="199"/>
      <c r="D93" s="199"/>
      <c r="E93" s="199"/>
      <c r="F93" s="199"/>
      <c r="G93" s="199"/>
      <c r="H93" s="199"/>
      <c r="I93" s="199"/>
      <c r="J93" s="199"/>
      <c r="K93" s="199"/>
      <c r="L93" s="200"/>
      <c r="M93" s="185"/>
      <c r="N93" s="185"/>
      <c r="O93" s="185"/>
      <c r="P93" s="185"/>
      <c r="Q93" s="185"/>
      <c r="R93" s="185"/>
      <c r="S93" s="185"/>
      <c r="T93" s="185"/>
      <c r="U93" s="185"/>
    </row>
    <row r="94" spans="1:22" ht="24.75" customHeight="1">
      <c r="A94" s="184" t="s">
        <v>85</v>
      </c>
      <c r="B94" s="184"/>
      <c r="C94" s="184"/>
      <c r="D94" s="184"/>
      <c r="E94" s="184"/>
      <c r="F94" s="184"/>
      <c r="G94" s="184"/>
      <c r="H94" s="184"/>
      <c r="I94" s="184"/>
      <c r="J94" s="184"/>
      <c r="K94" s="184"/>
      <c r="L94" s="184"/>
      <c r="M94" s="185"/>
      <c r="N94" s="185"/>
      <c r="O94" s="185"/>
      <c r="P94" s="185"/>
      <c r="Q94" s="185"/>
      <c r="R94" s="185"/>
      <c r="S94" s="185"/>
      <c r="T94" s="185"/>
      <c r="U94" s="185"/>
    </row>
    <row r="95" spans="1:22" ht="24.75" customHeight="1">
      <c r="A95" s="184" t="s">
        <v>86</v>
      </c>
      <c r="B95" s="184"/>
      <c r="C95" s="184"/>
      <c r="D95" s="184"/>
      <c r="E95" s="184"/>
      <c r="F95" s="184"/>
      <c r="G95" s="184"/>
      <c r="H95" s="184"/>
      <c r="I95" s="184"/>
      <c r="J95" s="184"/>
      <c r="K95" s="184"/>
      <c r="L95" s="184"/>
      <c r="M95" s="185"/>
      <c r="N95" s="185"/>
      <c r="O95" s="185"/>
      <c r="P95" s="185"/>
      <c r="Q95" s="185"/>
      <c r="R95" s="185"/>
      <c r="S95" s="185"/>
      <c r="T95" s="185"/>
      <c r="U95" s="185"/>
    </row>
    <row r="96" spans="1:22" ht="24.75" customHeight="1">
      <c r="A96" s="184" t="s">
        <v>87</v>
      </c>
      <c r="B96" s="184"/>
      <c r="C96" s="184"/>
      <c r="D96" s="184"/>
      <c r="E96" s="184"/>
      <c r="F96" s="184"/>
      <c r="G96" s="184"/>
      <c r="H96" s="184"/>
      <c r="I96" s="184"/>
      <c r="J96" s="184"/>
      <c r="K96" s="184"/>
      <c r="L96" s="184"/>
      <c r="M96" s="185"/>
      <c r="N96" s="185"/>
      <c r="O96" s="185"/>
      <c r="P96" s="185"/>
      <c r="Q96" s="185"/>
      <c r="R96" s="185"/>
      <c r="S96" s="185"/>
      <c r="T96" s="185"/>
      <c r="U96" s="185"/>
    </row>
    <row r="97" spans="1:21" ht="24.75" customHeight="1">
      <c r="A97" s="184" t="s">
        <v>88</v>
      </c>
      <c r="B97" s="184"/>
      <c r="C97" s="184"/>
      <c r="D97" s="184"/>
      <c r="E97" s="184"/>
      <c r="F97" s="184"/>
      <c r="G97" s="184"/>
      <c r="H97" s="184"/>
      <c r="I97" s="184"/>
      <c r="J97" s="184"/>
      <c r="K97" s="184"/>
      <c r="L97" s="184"/>
      <c r="M97" s="185"/>
      <c r="N97" s="185"/>
      <c r="O97" s="185"/>
      <c r="P97" s="185"/>
      <c r="Q97" s="185"/>
      <c r="R97" s="185"/>
      <c r="S97" s="185"/>
      <c r="T97" s="185"/>
      <c r="U97" s="185"/>
    </row>
    <row r="98" spans="1:21" ht="24.75" customHeight="1">
      <c r="A98" s="184" t="s">
        <v>89</v>
      </c>
      <c r="B98" s="184"/>
      <c r="C98" s="184"/>
      <c r="D98" s="184"/>
      <c r="E98" s="184"/>
      <c r="F98" s="184"/>
      <c r="G98" s="184"/>
      <c r="H98" s="184"/>
      <c r="I98" s="184"/>
      <c r="J98" s="184"/>
      <c r="K98" s="184"/>
      <c r="L98" s="184"/>
      <c r="M98" s="185"/>
      <c r="N98" s="185"/>
      <c r="O98" s="185"/>
      <c r="P98" s="185"/>
      <c r="Q98" s="185"/>
      <c r="R98" s="185"/>
      <c r="S98" s="185"/>
      <c r="T98" s="185"/>
      <c r="U98" s="185"/>
    </row>
    <row r="99" spans="1:21" ht="24.75" customHeight="1">
      <c r="A99" s="214" t="s">
        <v>90</v>
      </c>
      <c r="B99" s="215"/>
      <c r="C99" s="215"/>
      <c r="D99" s="215"/>
      <c r="E99" s="215"/>
      <c r="F99" s="215"/>
      <c r="G99" s="215"/>
      <c r="H99" s="215"/>
      <c r="I99" s="215"/>
      <c r="J99" s="215"/>
      <c r="K99" s="215"/>
      <c r="L99" s="216"/>
      <c r="M99" s="185"/>
      <c r="N99" s="185"/>
      <c r="O99" s="185"/>
      <c r="P99" s="185"/>
      <c r="Q99" s="185"/>
      <c r="R99" s="185"/>
      <c r="S99" s="185"/>
      <c r="T99" s="185"/>
      <c r="U99" s="185"/>
    </row>
    <row r="100" spans="1:21" ht="24.75" customHeight="1">
      <c r="A100" s="214" t="s">
        <v>91</v>
      </c>
      <c r="B100" s="215"/>
      <c r="C100" s="215"/>
      <c r="D100" s="215"/>
      <c r="E100" s="215"/>
      <c r="F100" s="215"/>
      <c r="G100" s="215"/>
      <c r="H100" s="215"/>
      <c r="I100" s="215"/>
      <c r="J100" s="215"/>
      <c r="K100" s="215"/>
      <c r="L100" s="216"/>
      <c r="M100" s="185"/>
      <c r="N100" s="185"/>
      <c r="O100" s="185"/>
      <c r="P100" s="185"/>
      <c r="Q100" s="185"/>
      <c r="R100" s="185"/>
      <c r="S100" s="185"/>
      <c r="T100" s="185"/>
      <c r="U100" s="185"/>
    </row>
    <row r="101" spans="1:21" ht="24.75" customHeight="1">
      <c r="A101" s="184" t="s">
        <v>92</v>
      </c>
      <c r="B101" s="184"/>
      <c r="C101" s="184"/>
      <c r="D101" s="184"/>
      <c r="E101" s="184"/>
      <c r="F101" s="184"/>
      <c r="G101" s="184"/>
      <c r="H101" s="184"/>
      <c r="I101" s="184"/>
      <c r="J101" s="184"/>
      <c r="K101" s="184"/>
      <c r="L101" s="184"/>
      <c r="M101" s="185"/>
      <c r="N101" s="185"/>
      <c r="O101" s="185"/>
      <c r="P101" s="185"/>
      <c r="Q101" s="185"/>
      <c r="R101" s="185"/>
      <c r="S101" s="185"/>
      <c r="T101" s="185"/>
      <c r="U101" s="185"/>
    </row>
    <row r="102" spans="1:21" ht="24.75" customHeight="1">
      <c r="A102" s="211" t="s">
        <v>93</v>
      </c>
      <c r="B102" s="212"/>
      <c r="C102" s="212"/>
      <c r="D102" s="212"/>
      <c r="E102" s="212"/>
      <c r="F102" s="212"/>
      <c r="G102" s="212"/>
      <c r="H102" s="212"/>
      <c r="I102" s="212"/>
      <c r="J102" s="212"/>
      <c r="K102" s="212"/>
      <c r="L102" s="213"/>
      <c r="M102" s="185"/>
      <c r="N102" s="185"/>
      <c r="O102" s="185"/>
      <c r="P102" s="185"/>
      <c r="Q102" s="185"/>
      <c r="R102" s="185"/>
      <c r="S102" s="185"/>
      <c r="T102" s="185"/>
      <c r="U102" s="185"/>
    </row>
    <row r="104" spans="1:21" ht="24.75" customHeight="1">
      <c r="A104" s="210" t="s">
        <v>94</v>
      </c>
      <c r="B104" s="210"/>
      <c r="C104" s="210"/>
      <c r="D104" s="210"/>
      <c r="E104" s="210"/>
      <c r="F104" s="210"/>
      <c r="G104" s="210"/>
      <c r="H104" s="210"/>
      <c r="I104" s="210"/>
      <c r="J104" s="210"/>
      <c r="K104" s="210"/>
      <c r="L104" s="210"/>
      <c r="M104" s="210"/>
      <c r="N104" s="210"/>
      <c r="O104" s="210"/>
      <c r="P104" s="210"/>
      <c r="Q104" s="210"/>
      <c r="R104" s="210"/>
      <c r="S104" s="210"/>
      <c r="T104" s="3"/>
    </row>
    <row r="105" spans="1:21" ht="24.75" customHeight="1">
      <c r="A105" s="210" t="s">
        <v>95</v>
      </c>
      <c r="B105" s="210"/>
      <c r="C105" s="210"/>
      <c r="D105" s="210"/>
      <c r="E105" s="210"/>
      <c r="F105" s="210"/>
      <c r="G105" s="210"/>
      <c r="H105" s="210"/>
      <c r="I105" s="210"/>
      <c r="J105" s="210"/>
      <c r="K105" s="210"/>
      <c r="L105" s="210"/>
      <c r="M105" s="210"/>
      <c r="N105" s="210"/>
      <c r="O105" s="210"/>
      <c r="P105" s="210"/>
      <c r="Q105" s="210"/>
      <c r="R105" s="210"/>
      <c r="S105" s="210"/>
      <c r="T105" s="3"/>
    </row>
    <row r="106" spans="1:21" ht="24.75" customHeight="1">
      <c r="A106" s="210" t="s">
        <v>96</v>
      </c>
      <c r="B106" s="210"/>
      <c r="C106" s="210"/>
      <c r="D106" s="210"/>
      <c r="E106" s="210"/>
      <c r="F106" s="210"/>
      <c r="G106" s="210"/>
      <c r="H106" s="210"/>
      <c r="I106" s="210"/>
      <c r="J106" s="210"/>
      <c r="K106" s="210"/>
      <c r="L106" s="210"/>
      <c r="M106" s="210"/>
      <c r="N106" s="210"/>
      <c r="O106" s="210"/>
      <c r="P106" s="210"/>
      <c r="Q106" s="210"/>
      <c r="R106" s="210"/>
      <c r="S106" s="210"/>
      <c r="T106" s="3"/>
    </row>
    <row r="107" spans="1:21" ht="24.75" customHeight="1">
      <c r="A107" s="210" t="s">
        <v>97</v>
      </c>
      <c r="B107" s="210"/>
      <c r="C107" s="210"/>
      <c r="D107" s="210"/>
      <c r="E107" s="210"/>
      <c r="F107" s="210"/>
      <c r="G107" s="210"/>
      <c r="H107" s="210"/>
      <c r="I107" s="210"/>
      <c r="J107" s="210"/>
      <c r="K107" s="210"/>
      <c r="L107" s="210"/>
      <c r="M107" s="210"/>
      <c r="N107" s="210"/>
      <c r="O107" s="210"/>
      <c r="P107" s="210"/>
      <c r="Q107" s="210"/>
      <c r="R107" s="210"/>
      <c r="S107" s="210"/>
      <c r="T107" s="3"/>
    </row>
    <row r="110" spans="1:21" ht="24.75" customHeight="1">
      <c r="A110" s="1" t="s">
        <v>98</v>
      </c>
    </row>
    <row r="112" spans="1:21" ht="24.75" customHeight="1">
      <c r="A112" s="1" t="s">
        <v>99</v>
      </c>
    </row>
    <row r="113" spans="1:1" ht="24.75" customHeight="1">
      <c r="A113" s="1" t="s">
        <v>100</v>
      </c>
    </row>
  </sheetData>
  <mergeCells count="295">
    <mergeCell ref="A106:S106"/>
    <mergeCell ref="A107:S107"/>
    <mergeCell ref="A101:L101"/>
    <mergeCell ref="M101:U101"/>
    <mergeCell ref="A102:L102"/>
    <mergeCell ref="M102:U102"/>
    <mergeCell ref="A104:S104"/>
    <mergeCell ref="A105:S105"/>
    <mergeCell ref="A98:L98"/>
    <mergeCell ref="M98:U98"/>
    <mergeCell ref="A99:L99"/>
    <mergeCell ref="M99:U99"/>
    <mergeCell ref="A100:L100"/>
    <mergeCell ref="M100:U100"/>
    <mergeCell ref="V77:V78"/>
    <mergeCell ref="A95:L95"/>
    <mergeCell ref="M95:U95"/>
    <mergeCell ref="A96:L96"/>
    <mergeCell ref="M96:U96"/>
    <mergeCell ref="A97:L97"/>
    <mergeCell ref="M97:U97"/>
    <mergeCell ref="A89:L90"/>
    <mergeCell ref="M89:U90"/>
    <mergeCell ref="V89:V90"/>
    <mergeCell ref="A93:L93"/>
    <mergeCell ref="M93:U93"/>
    <mergeCell ref="A94:L94"/>
    <mergeCell ref="M94:U94"/>
    <mergeCell ref="A85:L86"/>
    <mergeCell ref="M85:U86"/>
    <mergeCell ref="V85:V86"/>
    <mergeCell ref="A87:L88"/>
    <mergeCell ref="M87:U88"/>
    <mergeCell ref="V87:V88"/>
    <mergeCell ref="A79:L82"/>
    <mergeCell ref="M79:U82"/>
    <mergeCell ref="V79:V82"/>
    <mergeCell ref="A83:L84"/>
    <mergeCell ref="M83:U84"/>
    <mergeCell ref="V83:V84"/>
    <mergeCell ref="V71:V72"/>
    <mergeCell ref="A73:E74"/>
    <mergeCell ref="M73:N74"/>
    <mergeCell ref="O73:Q74"/>
    <mergeCell ref="R73:S74"/>
    <mergeCell ref="T73:U74"/>
    <mergeCell ref="V73:V74"/>
    <mergeCell ref="A71:E72"/>
    <mergeCell ref="F71:L78"/>
    <mergeCell ref="M71:N72"/>
    <mergeCell ref="O71:Q72"/>
    <mergeCell ref="R71:S72"/>
    <mergeCell ref="T71:U72"/>
    <mergeCell ref="A75:E76"/>
    <mergeCell ref="M75:N76"/>
    <mergeCell ref="O75:Q76"/>
    <mergeCell ref="R75:S76"/>
    <mergeCell ref="T75:U76"/>
    <mergeCell ref="V75:V76"/>
    <mergeCell ref="A77:E78"/>
    <mergeCell ref="M77:N78"/>
    <mergeCell ref="O77:Q78"/>
    <mergeCell ref="R77:S78"/>
    <mergeCell ref="T77:U78"/>
    <mergeCell ref="V59:V60"/>
    <mergeCell ref="A61:E63"/>
    <mergeCell ref="F61:L63"/>
    <mergeCell ref="M61:N63"/>
    <mergeCell ref="O61:Q63"/>
    <mergeCell ref="R61:S63"/>
    <mergeCell ref="T61:U63"/>
    <mergeCell ref="V61:V63"/>
    <mergeCell ref="A59:E60"/>
    <mergeCell ref="F59:L60"/>
    <mergeCell ref="M59:N60"/>
    <mergeCell ref="O59:Q60"/>
    <mergeCell ref="R59:S60"/>
    <mergeCell ref="T59:U60"/>
    <mergeCell ref="V64:V66"/>
    <mergeCell ref="A67:E70"/>
    <mergeCell ref="F67:L70"/>
    <mergeCell ref="M67:N70"/>
    <mergeCell ref="O67:Q70"/>
    <mergeCell ref="R67:S70"/>
    <mergeCell ref="T67:U70"/>
    <mergeCell ref="V67:V70"/>
    <mergeCell ref="A64:E66"/>
    <mergeCell ref="F64:L66"/>
    <mergeCell ref="M64:N66"/>
    <mergeCell ref="O64:Q66"/>
    <mergeCell ref="R64:S66"/>
    <mergeCell ref="T64:U66"/>
    <mergeCell ref="V55:V56"/>
    <mergeCell ref="A57:E58"/>
    <mergeCell ref="M57:N58"/>
    <mergeCell ref="O57:Q58"/>
    <mergeCell ref="R57:S58"/>
    <mergeCell ref="T57:U58"/>
    <mergeCell ref="V57:V58"/>
    <mergeCell ref="A55:E56"/>
    <mergeCell ref="F55:L58"/>
    <mergeCell ref="M55:N56"/>
    <mergeCell ref="O55:Q56"/>
    <mergeCell ref="R55:S56"/>
    <mergeCell ref="T55:U56"/>
    <mergeCell ref="V45:V46"/>
    <mergeCell ref="F47:L48"/>
    <mergeCell ref="M47:N48"/>
    <mergeCell ref="O47:Q48"/>
    <mergeCell ref="R47:S48"/>
    <mergeCell ref="T47:U48"/>
    <mergeCell ref="V47:V48"/>
    <mergeCell ref="V51:V52"/>
    <mergeCell ref="A53:E54"/>
    <mergeCell ref="F53:L54"/>
    <mergeCell ref="M53:N54"/>
    <mergeCell ref="O53:Q54"/>
    <mergeCell ref="R53:S54"/>
    <mergeCell ref="T53:U54"/>
    <mergeCell ref="V53:V54"/>
    <mergeCell ref="A51:E52"/>
    <mergeCell ref="F51:L52"/>
    <mergeCell ref="M51:N52"/>
    <mergeCell ref="O51:Q52"/>
    <mergeCell ref="R51:S52"/>
    <mergeCell ref="T51:U52"/>
    <mergeCell ref="V41:V42"/>
    <mergeCell ref="F43:L44"/>
    <mergeCell ref="M43:N44"/>
    <mergeCell ref="O43:Q44"/>
    <mergeCell ref="R43:S44"/>
    <mergeCell ref="T43:U44"/>
    <mergeCell ref="V43:V44"/>
    <mergeCell ref="A41:E50"/>
    <mergeCell ref="F41:L42"/>
    <mergeCell ref="M41:N42"/>
    <mergeCell ref="O41:Q42"/>
    <mergeCell ref="R41:S42"/>
    <mergeCell ref="T41:U42"/>
    <mergeCell ref="F45:L46"/>
    <mergeCell ref="M45:N46"/>
    <mergeCell ref="O45:Q46"/>
    <mergeCell ref="R45:S46"/>
    <mergeCell ref="F49:L50"/>
    <mergeCell ref="M49:N50"/>
    <mergeCell ref="O49:Q50"/>
    <mergeCell ref="R49:S50"/>
    <mergeCell ref="T49:U50"/>
    <mergeCell ref="V49:V50"/>
    <mergeCell ref="T45:U46"/>
    <mergeCell ref="P33:R33"/>
    <mergeCell ref="S33:U33"/>
    <mergeCell ref="A37:E40"/>
    <mergeCell ref="F37:L40"/>
    <mergeCell ref="M37:N40"/>
    <mergeCell ref="O37:U37"/>
    <mergeCell ref="V37:V40"/>
    <mergeCell ref="O38:Q40"/>
    <mergeCell ref="R38:U39"/>
    <mergeCell ref="R40:S40"/>
    <mergeCell ref="T40:U40"/>
    <mergeCell ref="S30:U30"/>
    <mergeCell ref="E31:H31"/>
    <mergeCell ref="I31:K31"/>
    <mergeCell ref="L31:O31"/>
    <mergeCell ref="P31:R31"/>
    <mergeCell ref="S31:U31"/>
    <mergeCell ref="A29:D33"/>
    <mergeCell ref="E29:H29"/>
    <mergeCell ref="I29:K29"/>
    <mergeCell ref="L29:O29"/>
    <mergeCell ref="P29:R29"/>
    <mergeCell ref="S29:U29"/>
    <mergeCell ref="E30:H30"/>
    <mergeCell ref="I30:K30"/>
    <mergeCell ref="L30:O30"/>
    <mergeCell ref="P30:R30"/>
    <mergeCell ref="E32:H32"/>
    <mergeCell ref="I32:K32"/>
    <mergeCell ref="L32:O32"/>
    <mergeCell ref="P32:R32"/>
    <mergeCell ref="S32:U32"/>
    <mergeCell ref="E33:H33"/>
    <mergeCell ref="I33:K33"/>
    <mergeCell ref="L33:O33"/>
    <mergeCell ref="A27:D28"/>
    <mergeCell ref="E27:H28"/>
    <mergeCell ref="I27:K28"/>
    <mergeCell ref="L27:O28"/>
    <mergeCell ref="P27:U27"/>
    <mergeCell ref="P28:R28"/>
    <mergeCell ref="S28:U28"/>
    <mergeCell ref="E25:H25"/>
    <mergeCell ref="I25:K25"/>
    <mergeCell ref="L25:O25"/>
    <mergeCell ref="P25:R25"/>
    <mergeCell ref="S25:U25"/>
    <mergeCell ref="E26:H26"/>
    <mergeCell ref="I26:K26"/>
    <mergeCell ref="L26:O26"/>
    <mergeCell ref="P26:R26"/>
    <mergeCell ref="S26:U26"/>
    <mergeCell ref="S23:U23"/>
    <mergeCell ref="E24:H24"/>
    <mergeCell ref="I24:K24"/>
    <mergeCell ref="L24:O24"/>
    <mergeCell ref="P24:R24"/>
    <mergeCell ref="S24:U24"/>
    <mergeCell ref="A22:D26"/>
    <mergeCell ref="E22:H22"/>
    <mergeCell ref="I22:K22"/>
    <mergeCell ref="L22:O22"/>
    <mergeCell ref="P22:R22"/>
    <mergeCell ref="S22:U22"/>
    <mergeCell ref="E23:H23"/>
    <mergeCell ref="I23:K23"/>
    <mergeCell ref="L23:O23"/>
    <mergeCell ref="P23:R23"/>
    <mergeCell ref="A20:D21"/>
    <mergeCell ref="E20:H21"/>
    <mergeCell ref="I20:K21"/>
    <mergeCell ref="L20:O21"/>
    <mergeCell ref="P20:U20"/>
    <mergeCell ref="P21:R21"/>
    <mergeCell ref="S21:U21"/>
    <mergeCell ref="E18:H18"/>
    <mergeCell ref="I18:K18"/>
    <mergeCell ref="L18:O18"/>
    <mergeCell ref="P18:R18"/>
    <mergeCell ref="S18:U18"/>
    <mergeCell ref="E19:H19"/>
    <mergeCell ref="I19:K19"/>
    <mergeCell ref="L19:O19"/>
    <mergeCell ref="P19:R19"/>
    <mergeCell ref="S19:U19"/>
    <mergeCell ref="S16:U16"/>
    <mergeCell ref="E17:H17"/>
    <mergeCell ref="I17:K17"/>
    <mergeCell ref="L17:O17"/>
    <mergeCell ref="P17:R17"/>
    <mergeCell ref="S17:U17"/>
    <mergeCell ref="A15:D19"/>
    <mergeCell ref="E15:H15"/>
    <mergeCell ref="I15:K15"/>
    <mergeCell ref="L15:O15"/>
    <mergeCell ref="P15:R15"/>
    <mergeCell ref="S15:U15"/>
    <mergeCell ref="E16:H16"/>
    <mergeCell ref="I16:K16"/>
    <mergeCell ref="L16:O16"/>
    <mergeCell ref="P16:R16"/>
    <mergeCell ref="A13:D14"/>
    <mergeCell ref="E13:H14"/>
    <mergeCell ref="I13:K14"/>
    <mergeCell ref="L13:O14"/>
    <mergeCell ref="P13:U13"/>
    <mergeCell ref="P14:R14"/>
    <mergeCell ref="S14:U14"/>
    <mergeCell ref="E11:H11"/>
    <mergeCell ref="I11:K11"/>
    <mergeCell ref="L11:O11"/>
    <mergeCell ref="P11:R11"/>
    <mergeCell ref="S11:U11"/>
    <mergeCell ref="E12:H12"/>
    <mergeCell ref="I12:K12"/>
    <mergeCell ref="L12:O12"/>
    <mergeCell ref="P12:R12"/>
    <mergeCell ref="S12:U12"/>
    <mergeCell ref="P9:R9"/>
    <mergeCell ref="S9:U9"/>
    <mergeCell ref="E10:H10"/>
    <mergeCell ref="I10:K10"/>
    <mergeCell ref="L10:O10"/>
    <mergeCell ref="P10:R10"/>
    <mergeCell ref="S10:U10"/>
    <mergeCell ref="S7:U7"/>
    <mergeCell ref="A8:D12"/>
    <mergeCell ref="E8:H8"/>
    <mergeCell ref="I8:K8"/>
    <mergeCell ref="L8:O8"/>
    <mergeCell ref="P8:R8"/>
    <mergeCell ref="S8:U8"/>
    <mergeCell ref="E9:H9"/>
    <mergeCell ref="I9:K9"/>
    <mergeCell ref="L9:O9"/>
    <mergeCell ref="I1:M1"/>
    <mergeCell ref="P1:R1"/>
    <mergeCell ref="S1:U1"/>
    <mergeCell ref="A2:G2"/>
    <mergeCell ref="A6:D7"/>
    <mergeCell ref="E6:H7"/>
    <mergeCell ref="I6:K7"/>
    <mergeCell ref="L6:O7"/>
    <mergeCell ref="P6:U6"/>
    <mergeCell ref="P7:R7"/>
  </mergeCells>
  <phoneticPr fontId="2"/>
  <dataValidations count="2">
    <dataValidation type="list" allowBlank="1" showInputMessage="1" showErrorMessage="1" sqref="V41:V90" xr:uid="{00000000-0002-0000-0000-000000000000}">
      <formula1>$X$3:$Y$3</formula1>
    </dataValidation>
    <dataValidation type="list" allowBlank="1" showInputMessage="1" showErrorMessage="1" sqref="S1" xr:uid="{00000000-0002-0000-0000-000001000000}">
      <formula1>$X$2:$AE$2</formula1>
    </dataValidation>
  </dataValidations>
  <printOptions horizontalCentered="1"/>
  <pageMargins left="0.39370078740157483" right="0.19685039370078741" top="0.39370078740157483" bottom="0.39370078740157483" header="0" footer="0"/>
  <pageSetup paperSize="9" scale="86" fitToHeight="5" orientation="portrait" horizontalDpi="300" verticalDpi="300" r:id="rId1"/>
  <rowBreaks count="3" manualBreakCount="3">
    <brk id="34" max="20" man="1"/>
    <brk id="78" max="20" man="1"/>
    <brk id="108" max="20" man="1"/>
  </rowBreaks>
  <colBreaks count="1" manualBreakCount="1">
    <brk id="21" max="107"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66"/>
  <sheetViews>
    <sheetView tabSelected="1" view="pageBreakPreview" topLeftCell="A46" zoomScale="85" zoomScaleNormal="100" zoomScaleSheetLayoutView="85" workbookViewId="0">
      <selection activeCell="A62" sqref="A62:E62"/>
    </sheetView>
  </sheetViews>
  <sheetFormatPr defaultColWidth="4" defaultRowHeight="24.75" customHeight="1"/>
  <cols>
    <col min="1" max="4" width="4" style="13"/>
    <col min="5" max="5" width="5" style="13" customWidth="1"/>
    <col min="6" max="13" width="4" style="13"/>
    <col min="14" max="19" width="4" style="13" customWidth="1"/>
    <col min="20" max="20" width="4" style="13"/>
    <col min="21" max="24" width="4" style="13" customWidth="1"/>
    <col min="25" max="25" width="8.625" style="6" customWidth="1"/>
    <col min="26" max="38" width="7.625" style="6" customWidth="1"/>
    <col min="39" max="16384" width="4" style="6"/>
  </cols>
  <sheetData>
    <row r="1" spans="1:34" ht="24.75" customHeight="1">
      <c r="A1" s="17" t="s">
        <v>123</v>
      </c>
      <c r="B1" s="17"/>
      <c r="C1" s="17"/>
      <c r="D1" s="17"/>
      <c r="E1" s="17"/>
      <c r="F1" s="17"/>
      <c r="G1" s="17"/>
      <c r="H1" s="17"/>
      <c r="I1" s="217" t="s">
        <v>101</v>
      </c>
      <c r="J1" s="217"/>
      <c r="K1" s="217"/>
      <c r="L1" s="217"/>
      <c r="M1" s="217"/>
      <c r="N1" s="17"/>
      <c r="O1" s="17"/>
      <c r="P1" s="18"/>
      <c r="Q1" s="18"/>
      <c r="R1" s="18"/>
      <c r="S1" s="218" t="s">
        <v>1</v>
      </c>
      <c r="T1" s="218"/>
      <c r="U1" s="218"/>
      <c r="V1" s="219">
        <v>10.68</v>
      </c>
      <c r="W1" s="219"/>
      <c r="X1" s="219"/>
      <c r="Y1" s="2" t="s">
        <v>2</v>
      </c>
      <c r="Z1" s="2" t="s">
        <v>3</v>
      </c>
      <c r="AA1" s="2" t="s">
        <v>4</v>
      </c>
      <c r="AB1" s="2" t="s">
        <v>5</v>
      </c>
      <c r="AC1" s="2" t="s">
        <v>6</v>
      </c>
      <c r="AD1" s="2" t="s">
        <v>7</v>
      </c>
      <c r="AE1" s="2" t="s">
        <v>8</v>
      </c>
      <c r="AF1" s="2" t="s">
        <v>9</v>
      </c>
      <c r="AG1" s="2" t="s">
        <v>10</v>
      </c>
    </row>
    <row r="2" spans="1:34" ht="24.75" customHeight="1">
      <c r="A2" s="220" t="s">
        <v>197</v>
      </c>
      <c r="B2" s="220"/>
      <c r="C2" s="220"/>
      <c r="D2" s="220"/>
      <c r="E2" s="220"/>
      <c r="F2" s="220"/>
      <c r="G2" s="220"/>
      <c r="H2" s="17"/>
      <c r="I2" s="19"/>
      <c r="J2" s="19"/>
      <c r="K2" s="19"/>
      <c r="L2" s="19"/>
      <c r="M2" s="19"/>
      <c r="N2" s="19"/>
      <c r="O2" s="19"/>
      <c r="P2" s="17"/>
      <c r="Q2" s="17"/>
      <c r="R2" s="17"/>
      <c r="S2" s="394" t="s">
        <v>190</v>
      </c>
      <c r="T2" s="395"/>
      <c r="U2" s="395"/>
      <c r="V2" s="395"/>
      <c r="W2" s="395"/>
      <c r="X2" s="395"/>
      <c r="Z2" s="7">
        <v>10.9</v>
      </c>
      <c r="AA2" s="7">
        <v>10.72</v>
      </c>
      <c r="AB2" s="7">
        <v>10.68</v>
      </c>
      <c r="AC2" s="7">
        <v>10.54</v>
      </c>
      <c r="AD2" s="7">
        <v>10.45</v>
      </c>
      <c r="AE2" s="7">
        <v>10.27</v>
      </c>
      <c r="AF2" s="7">
        <v>10.14</v>
      </c>
      <c r="AG2" s="7">
        <v>10</v>
      </c>
    </row>
    <row r="3" spans="1:34" ht="20.100000000000001" customHeight="1">
      <c r="A3" s="10" t="s">
        <v>147</v>
      </c>
      <c r="B3" s="10"/>
      <c r="C3" s="10"/>
      <c r="D3" s="10"/>
      <c r="E3" s="10"/>
      <c r="F3" s="10"/>
      <c r="G3" s="10"/>
      <c r="H3" s="10"/>
      <c r="I3" s="10"/>
      <c r="J3" s="10"/>
      <c r="K3" s="10"/>
      <c r="L3" s="10"/>
      <c r="M3" s="10"/>
      <c r="N3" s="10"/>
      <c r="O3" s="10"/>
      <c r="P3" s="10"/>
      <c r="Q3" s="10"/>
      <c r="R3" s="10"/>
      <c r="S3" s="10"/>
      <c r="T3" s="10"/>
      <c r="U3" s="10"/>
      <c r="V3" s="10"/>
      <c r="W3" s="10"/>
      <c r="X3" s="10"/>
      <c r="Z3" s="6" t="s">
        <v>14</v>
      </c>
      <c r="AA3" s="6" t="s">
        <v>15</v>
      </c>
    </row>
    <row r="4" spans="1:34" ht="20.100000000000001" customHeight="1">
      <c r="A4" s="10" t="s">
        <v>155</v>
      </c>
      <c r="B4" s="10"/>
      <c r="C4" s="10"/>
      <c r="D4" s="10"/>
      <c r="E4" s="10"/>
      <c r="F4" s="10"/>
      <c r="G4" s="10"/>
      <c r="H4" s="10"/>
      <c r="I4" s="10"/>
      <c r="J4" s="10"/>
      <c r="K4" s="10"/>
      <c r="L4" s="10"/>
      <c r="M4" s="10"/>
      <c r="N4" s="10"/>
      <c r="O4" s="10"/>
      <c r="P4" s="10"/>
      <c r="Q4" s="10"/>
      <c r="R4" s="10"/>
      <c r="S4" s="10"/>
      <c r="T4" s="10"/>
      <c r="U4" s="10"/>
      <c r="V4" s="10"/>
      <c r="W4" s="10"/>
      <c r="X4" s="10"/>
    </row>
    <row r="5" spans="1:34" ht="20.100000000000001" customHeight="1">
      <c r="A5" s="10" t="s">
        <v>173</v>
      </c>
      <c r="B5" s="10"/>
      <c r="C5" s="10"/>
      <c r="D5" s="10"/>
      <c r="E5" s="10"/>
      <c r="F5" s="10"/>
      <c r="G5" s="10"/>
      <c r="H5" s="10"/>
      <c r="I5" s="10"/>
      <c r="J5" s="10"/>
      <c r="K5" s="10"/>
      <c r="L5" s="10"/>
      <c r="M5" s="10"/>
      <c r="N5" s="10"/>
      <c r="O5" s="10"/>
      <c r="P5" s="10"/>
      <c r="Q5" s="10"/>
      <c r="R5" s="10"/>
      <c r="S5" s="10"/>
      <c r="T5" s="10"/>
      <c r="U5" s="10"/>
      <c r="V5" s="10"/>
      <c r="W5" s="10"/>
      <c r="X5" s="10"/>
    </row>
    <row r="6" spans="1:34" ht="20.100000000000001" customHeight="1" thickBot="1">
      <c r="A6" s="10" t="s">
        <v>17</v>
      </c>
      <c r="B6" s="10"/>
      <c r="C6" s="10"/>
      <c r="D6" s="10"/>
      <c r="E6" s="10"/>
      <c r="F6" s="10"/>
      <c r="G6" s="10"/>
      <c r="H6" s="10"/>
      <c r="I6" s="10"/>
      <c r="J6" s="10"/>
      <c r="K6" s="10"/>
      <c r="L6" s="10"/>
      <c r="M6" s="10"/>
      <c r="N6" s="10"/>
      <c r="O6" s="10"/>
      <c r="P6" s="10"/>
      <c r="Q6" s="10"/>
      <c r="R6" s="10"/>
      <c r="S6" s="10"/>
      <c r="T6" s="10"/>
      <c r="U6" s="10"/>
      <c r="V6" s="10"/>
      <c r="W6" s="10"/>
      <c r="X6" s="10"/>
    </row>
    <row r="7" spans="1:34" ht="20.100000000000001" customHeight="1" thickTop="1">
      <c r="A7" s="230" t="s">
        <v>18</v>
      </c>
      <c r="B7" s="231"/>
      <c r="C7" s="231"/>
      <c r="D7" s="231"/>
      <c r="E7" s="234" t="s">
        <v>19</v>
      </c>
      <c r="F7" s="235"/>
      <c r="G7" s="235"/>
      <c r="H7" s="236"/>
      <c r="I7" s="240" t="s">
        <v>20</v>
      </c>
      <c r="J7" s="241"/>
      <c r="K7" s="242"/>
      <c r="L7" s="246" t="s">
        <v>128</v>
      </c>
      <c r="M7" s="231"/>
      <c r="N7" s="231"/>
      <c r="O7" s="247"/>
      <c r="P7" s="402" t="s">
        <v>129</v>
      </c>
      <c r="Q7" s="403"/>
      <c r="R7" s="403"/>
      <c r="S7" s="403"/>
      <c r="T7" s="403"/>
      <c r="U7" s="403"/>
      <c r="V7" s="403"/>
      <c r="W7" s="403"/>
      <c r="X7" s="404"/>
    </row>
    <row r="8" spans="1:34" ht="20.100000000000001" customHeight="1" thickBot="1">
      <c r="A8" s="232"/>
      <c r="B8" s="233"/>
      <c r="C8" s="233"/>
      <c r="D8" s="233"/>
      <c r="E8" s="237"/>
      <c r="F8" s="238"/>
      <c r="G8" s="238"/>
      <c r="H8" s="239"/>
      <c r="I8" s="243"/>
      <c r="J8" s="244"/>
      <c r="K8" s="245"/>
      <c r="L8" s="233"/>
      <c r="M8" s="233"/>
      <c r="N8" s="233"/>
      <c r="O8" s="248"/>
      <c r="P8" s="249" t="s">
        <v>23</v>
      </c>
      <c r="Q8" s="250"/>
      <c r="R8" s="251"/>
      <c r="S8" s="252" t="s">
        <v>24</v>
      </c>
      <c r="T8" s="250"/>
      <c r="U8" s="251"/>
      <c r="V8" s="405" t="s">
        <v>146</v>
      </c>
      <c r="W8" s="406"/>
      <c r="X8" s="407"/>
      <c r="Z8" s="6" t="s">
        <v>138</v>
      </c>
    </row>
    <row r="9" spans="1:34" ht="15" customHeight="1" thickTop="1">
      <c r="A9" s="253" t="s">
        <v>103</v>
      </c>
      <c r="B9" s="241"/>
      <c r="C9" s="241"/>
      <c r="D9" s="242"/>
      <c r="E9" s="260" t="s">
        <v>26</v>
      </c>
      <c r="F9" s="261"/>
      <c r="G9" s="261"/>
      <c r="H9" s="262"/>
      <c r="I9" s="263">
        <v>370</v>
      </c>
      <c r="J9" s="263"/>
      <c r="K9" s="263"/>
      <c r="L9" s="263">
        <f t="shared" ref="L9:L38" si="0">ROUNDDOWN(I9*$V$1,0)</f>
        <v>3951</v>
      </c>
      <c r="M9" s="263"/>
      <c r="N9" s="263"/>
      <c r="O9" s="264"/>
      <c r="P9" s="265">
        <f t="shared" ref="P9:P38" si="1">+L9-ROUNDDOWN(L9*0.9,0)</f>
        <v>396</v>
      </c>
      <c r="Q9" s="266"/>
      <c r="R9" s="267"/>
      <c r="S9" s="268">
        <f t="shared" ref="S9:S38" si="2">+L9-ROUNDDOWN(L9*0.8,0)</f>
        <v>791</v>
      </c>
      <c r="T9" s="266"/>
      <c r="U9" s="267"/>
      <c r="V9" s="268">
        <f t="shared" ref="V9:V38" si="3">+L9-ROUNDDOWN(L9*0.7,0)</f>
        <v>1186</v>
      </c>
      <c r="W9" s="266"/>
      <c r="X9" s="314"/>
      <c r="Z9" s="6">
        <f>ROUNDDOWN(L9*0.9,0)</f>
        <v>3555</v>
      </c>
      <c r="AA9" s="6">
        <f>ROUNDDOWN(L9*0.8,0)</f>
        <v>3160</v>
      </c>
      <c r="AB9" s="6">
        <f>ROUNDDOWN(L9*0.7,0)</f>
        <v>2765</v>
      </c>
      <c r="AC9" s="12">
        <f>+L9-Z9</f>
        <v>396</v>
      </c>
      <c r="AD9" s="12">
        <f>+L9-AA9</f>
        <v>791</v>
      </c>
      <c r="AE9" s="12">
        <f>+L9-AB9</f>
        <v>1186</v>
      </c>
      <c r="AF9" s="12">
        <f>+P9-AC9</f>
        <v>0</v>
      </c>
      <c r="AG9" s="12">
        <f>+S9-AD9</f>
        <v>0</v>
      </c>
      <c r="AH9" s="12">
        <f>+V9-AE9</f>
        <v>0</v>
      </c>
    </row>
    <row r="10" spans="1:34" ht="15" customHeight="1">
      <c r="A10" s="254"/>
      <c r="B10" s="255"/>
      <c r="C10" s="255"/>
      <c r="D10" s="256"/>
      <c r="E10" s="227" t="s">
        <v>27</v>
      </c>
      <c r="F10" s="228"/>
      <c r="G10" s="228"/>
      <c r="H10" s="229"/>
      <c r="I10" s="221">
        <v>423</v>
      </c>
      <c r="J10" s="221"/>
      <c r="K10" s="221"/>
      <c r="L10" s="221">
        <f t="shared" si="0"/>
        <v>4517</v>
      </c>
      <c r="M10" s="221"/>
      <c r="N10" s="221"/>
      <c r="O10" s="222"/>
      <c r="P10" s="223">
        <f t="shared" si="1"/>
        <v>452</v>
      </c>
      <c r="Q10" s="224"/>
      <c r="R10" s="225"/>
      <c r="S10" s="226">
        <f t="shared" si="2"/>
        <v>904</v>
      </c>
      <c r="T10" s="224"/>
      <c r="U10" s="225"/>
      <c r="V10" s="226">
        <f t="shared" si="3"/>
        <v>1356</v>
      </c>
      <c r="W10" s="224"/>
      <c r="X10" s="312"/>
      <c r="Z10" s="6">
        <f t="shared" ref="Z10:Z38" si="4">ROUNDDOWN(L10*0.9,0)</f>
        <v>4065</v>
      </c>
      <c r="AA10" s="6">
        <f t="shared" ref="AA10:AA38" si="5">ROUNDDOWN(L10*0.8,0)</f>
        <v>3613</v>
      </c>
      <c r="AB10" s="6">
        <f t="shared" ref="AB10:AB38" si="6">ROUNDDOWN(L10*0.7,0)</f>
        <v>3161</v>
      </c>
      <c r="AC10" s="12">
        <f t="shared" ref="AC10:AC38" si="7">+L10-Z10</f>
        <v>452</v>
      </c>
      <c r="AD10" s="12">
        <f t="shared" ref="AD10:AD38" si="8">+L10-AA10</f>
        <v>904</v>
      </c>
      <c r="AE10" s="12">
        <f t="shared" ref="AE10:AE38" si="9">+L10-AB10</f>
        <v>1356</v>
      </c>
      <c r="AF10" s="12">
        <f t="shared" ref="AF10:AF38" si="10">+P10-AC10</f>
        <v>0</v>
      </c>
      <c r="AG10" s="12">
        <f t="shared" ref="AG10:AG38" si="11">+S10-AD10</f>
        <v>0</v>
      </c>
      <c r="AH10" s="12">
        <f t="shared" ref="AH10:AH38" si="12">+V10-AE10</f>
        <v>0</v>
      </c>
    </row>
    <row r="11" spans="1:34" ht="15" customHeight="1">
      <c r="A11" s="254"/>
      <c r="B11" s="255"/>
      <c r="C11" s="255"/>
      <c r="D11" s="256"/>
      <c r="E11" s="227" t="s">
        <v>28</v>
      </c>
      <c r="F11" s="228"/>
      <c r="G11" s="228"/>
      <c r="H11" s="229"/>
      <c r="I11" s="221">
        <v>479</v>
      </c>
      <c r="J11" s="221"/>
      <c r="K11" s="221"/>
      <c r="L11" s="221">
        <f t="shared" si="0"/>
        <v>5115</v>
      </c>
      <c r="M11" s="221"/>
      <c r="N11" s="221"/>
      <c r="O11" s="222"/>
      <c r="P11" s="223">
        <f t="shared" si="1"/>
        <v>512</v>
      </c>
      <c r="Q11" s="224"/>
      <c r="R11" s="225"/>
      <c r="S11" s="226">
        <f t="shared" si="2"/>
        <v>1023</v>
      </c>
      <c r="T11" s="224"/>
      <c r="U11" s="225"/>
      <c r="V11" s="226">
        <f t="shared" si="3"/>
        <v>1535</v>
      </c>
      <c r="W11" s="224"/>
      <c r="X11" s="312"/>
      <c r="Z11" s="6">
        <f t="shared" si="4"/>
        <v>4603</v>
      </c>
      <c r="AA11" s="6">
        <f t="shared" si="5"/>
        <v>4092</v>
      </c>
      <c r="AB11" s="6">
        <f t="shared" si="6"/>
        <v>3580</v>
      </c>
      <c r="AC11" s="12">
        <f t="shared" si="7"/>
        <v>512</v>
      </c>
      <c r="AD11" s="12">
        <f t="shared" si="8"/>
        <v>1023</v>
      </c>
      <c r="AE11" s="12">
        <f t="shared" si="9"/>
        <v>1535</v>
      </c>
      <c r="AF11" s="12">
        <f t="shared" si="10"/>
        <v>0</v>
      </c>
      <c r="AG11" s="12">
        <f t="shared" si="11"/>
        <v>0</v>
      </c>
      <c r="AH11" s="12">
        <f t="shared" si="12"/>
        <v>0</v>
      </c>
    </row>
    <row r="12" spans="1:34" ht="15" customHeight="1">
      <c r="A12" s="254"/>
      <c r="B12" s="255"/>
      <c r="C12" s="255"/>
      <c r="D12" s="256"/>
      <c r="E12" s="227" t="s">
        <v>29</v>
      </c>
      <c r="F12" s="228"/>
      <c r="G12" s="228"/>
      <c r="H12" s="229"/>
      <c r="I12" s="221">
        <v>533</v>
      </c>
      <c r="J12" s="221"/>
      <c r="K12" s="221"/>
      <c r="L12" s="221">
        <f t="shared" si="0"/>
        <v>5692</v>
      </c>
      <c r="M12" s="221"/>
      <c r="N12" s="221"/>
      <c r="O12" s="222"/>
      <c r="P12" s="223">
        <f t="shared" si="1"/>
        <v>570</v>
      </c>
      <c r="Q12" s="224"/>
      <c r="R12" s="225"/>
      <c r="S12" s="226">
        <f t="shared" si="2"/>
        <v>1139</v>
      </c>
      <c r="T12" s="224"/>
      <c r="U12" s="225"/>
      <c r="V12" s="226">
        <f t="shared" si="3"/>
        <v>1708</v>
      </c>
      <c r="W12" s="224"/>
      <c r="X12" s="312"/>
      <c r="Z12" s="6">
        <f t="shared" si="4"/>
        <v>5122</v>
      </c>
      <c r="AA12" s="6">
        <f t="shared" si="5"/>
        <v>4553</v>
      </c>
      <c r="AB12" s="6">
        <f t="shared" si="6"/>
        <v>3984</v>
      </c>
      <c r="AC12" s="12">
        <f t="shared" si="7"/>
        <v>570</v>
      </c>
      <c r="AD12" s="12">
        <f t="shared" si="8"/>
        <v>1139</v>
      </c>
      <c r="AE12" s="12">
        <f t="shared" si="9"/>
        <v>1708</v>
      </c>
      <c r="AF12" s="12">
        <f t="shared" si="10"/>
        <v>0</v>
      </c>
      <c r="AG12" s="12">
        <f t="shared" si="11"/>
        <v>0</v>
      </c>
      <c r="AH12" s="12">
        <f t="shared" si="12"/>
        <v>0</v>
      </c>
    </row>
    <row r="13" spans="1:34" ht="15" customHeight="1" thickBot="1">
      <c r="A13" s="257"/>
      <c r="B13" s="258"/>
      <c r="C13" s="258"/>
      <c r="D13" s="259"/>
      <c r="E13" s="269" t="s">
        <v>30</v>
      </c>
      <c r="F13" s="270"/>
      <c r="G13" s="270"/>
      <c r="H13" s="271"/>
      <c r="I13" s="272">
        <v>588</v>
      </c>
      <c r="J13" s="272"/>
      <c r="K13" s="272"/>
      <c r="L13" s="272">
        <f t="shared" si="0"/>
        <v>6279</v>
      </c>
      <c r="M13" s="272"/>
      <c r="N13" s="272"/>
      <c r="O13" s="273"/>
      <c r="P13" s="274">
        <f t="shared" si="1"/>
        <v>628</v>
      </c>
      <c r="Q13" s="275"/>
      <c r="R13" s="276"/>
      <c r="S13" s="277">
        <f t="shared" si="2"/>
        <v>1256</v>
      </c>
      <c r="T13" s="275"/>
      <c r="U13" s="276"/>
      <c r="V13" s="277">
        <f t="shared" si="3"/>
        <v>1884</v>
      </c>
      <c r="W13" s="275"/>
      <c r="X13" s="315"/>
      <c r="Z13" s="6">
        <f t="shared" si="4"/>
        <v>5651</v>
      </c>
      <c r="AA13" s="6">
        <f t="shared" si="5"/>
        <v>5023</v>
      </c>
      <c r="AB13" s="6">
        <f t="shared" si="6"/>
        <v>4395</v>
      </c>
      <c r="AC13" s="12">
        <f t="shared" si="7"/>
        <v>628</v>
      </c>
      <c r="AD13" s="12">
        <f t="shared" si="8"/>
        <v>1256</v>
      </c>
      <c r="AE13" s="12">
        <f t="shared" si="9"/>
        <v>1884</v>
      </c>
      <c r="AF13" s="12">
        <f t="shared" si="10"/>
        <v>0</v>
      </c>
      <c r="AG13" s="12">
        <f t="shared" si="11"/>
        <v>0</v>
      </c>
      <c r="AH13" s="12">
        <f t="shared" si="12"/>
        <v>0</v>
      </c>
    </row>
    <row r="14" spans="1:34" ht="15" customHeight="1" thickTop="1">
      <c r="A14" s="253" t="s">
        <v>104</v>
      </c>
      <c r="B14" s="241"/>
      <c r="C14" s="241"/>
      <c r="D14" s="242"/>
      <c r="E14" s="260" t="s">
        <v>26</v>
      </c>
      <c r="F14" s="261"/>
      <c r="G14" s="261"/>
      <c r="H14" s="262"/>
      <c r="I14" s="278">
        <v>388</v>
      </c>
      <c r="J14" s="278"/>
      <c r="K14" s="278"/>
      <c r="L14" s="278">
        <f t="shared" si="0"/>
        <v>4143</v>
      </c>
      <c r="M14" s="278"/>
      <c r="N14" s="278"/>
      <c r="O14" s="279"/>
      <c r="P14" s="265">
        <f t="shared" si="1"/>
        <v>415</v>
      </c>
      <c r="Q14" s="266"/>
      <c r="R14" s="267"/>
      <c r="S14" s="268">
        <f t="shared" si="2"/>
        <v>829</v>
      </c>
      <c r="T14" s="266"/>
      <c r="U14" s="267"/>
      <c r="V14" s="268">
        <f t="shared" si="3"/>
        <v>1243</v>
      </c>
      <c r="W14" s="266"/>
      <c r="X14" s="314"/>
      <c r="Z14" s="6">
        <f t="shared" si="4"/>
        <v>3728</v>
      </c>
      <c r="AA14" s="6">
        <f t="shared" si="5"/>
        <v>3314</v>
      </c>
      <c r="AB14" s="6">
        <f t="shared" si="6"/>
        <v>2900</v>
      </c>
      <c r="AC14" s="12">
        <f t="shared" si="7"/>
        <v>415</v>
      </c>
      <c r="AD14" s="12">
        <f t="shared" si="8"/>
        <v>829</v>
      </c>
      <c r="AE14" s="12">
        <f t="shared" si="9"/>
        <v>1243</v>
      </c>
      <c r="AF14" s="12">
        <f t="shared" si="10"/>
        <v>0</v>
      </c>
      <c r="AG14" s="12">
        <f t="shared" si="11"/>
        <v>0</v>
      </c>
      <c r="AH14" s="12">
        <f t="shared" si="12"/>
        <v>0</v>
      </c>
    </row>
    <row r="15" spans="1:34" ht="15" customHeight="1">
      <c r="A15" s="254"/>
      <c r="B15" s="255"/>
      <c r="C15" s="255"/>
      <c r="D15" s="256"/>
      <c r="E15" s="227" t="s">
        <v>27</v>
      </c>
      <c r="F15" s="228"/>
      <c r="G15" s="228"/>
      <c r="H15" s="229"/>
      <c r="I15" s="221">
        <v>444</v>
      </c>
      <c r="J15" s="221"/>
      <c r="K15" s="221"/>
      <c r="L15" s="221">
        <f t="shared" si="0"/>
        <v>4741</v>
      </c>
      <c r="M15" s="221"/>
      <c r="N15" s="221"/>
      <c r="O15" s="222"/>
      <c r="P15" s="223">
        <f t="shared" si="1"/>
        <v>475</v>
      </c>
      <c r="Q15" s="224"/>
      <c r="R15" s="225"/>
      <c r="S15" s="226">
        <f t="shared" si="2"/>
        <v>949</v>
      </c>
      <c r="T15" s="224"/>
      <c r="U15" s="225"/>
      <c r="V15" s="226">
        <f t="shared" si="3"/>
        <v>1423</v>
      </c>
      <c r="W15" s="224"/>
      <c r="X15" s="312"/>
      <c r="Z15" s="6">
        <f t="shared" si="4"/>
        <v>4266</v>
      </c>
      <c r="AA15" s="6">
        <f t="shared" si="5"/>
        <v>3792</v>
      </c>
      <c r="AB15" s="6">
        <f t="shared" si="6"/>
        <v>3318</v>
      </c>
      <c r="AC15" s="12">
        <f t="shared" si="7"/>
        <v>475</v>
      </c>
      <c r="AD15" s="12">
        <f t="shared" si="8"/>
        <v>949</v>
      </c>
      <c r="AE15" s="12">
        <f t="shared" si="9"/>
        <v>1423</v>
      </c>
      <c r="AF15" s="12">
        <f t="shared" si="10"/>
        <v>0</v>
      </c>
      <c r="AG15" s="12">
        <f t="shared" si="11"/>
        <v>0</v>
      </c>
      <c r="AH15" s="12">
        <f t="shared" si="12"/>
        <v>0</v>
      </c>
    </row>
    <row r="16" spans="1:34" ht="15" customHeight="1">
      <c r="A16" s="254"/>
      <c r="B16" s="255"/>
      <c r="C16" s="255"/>
      <c r="D16" s="256"/>
      <c r="E16" s="227" t="s">
        <v>28</v>
      </c>
      <c r="F16" s="228"/>
      <c r="G16" s="228"/>
      <c r="H16" s="229"/>
      <c r="I16" s="221">
        <v>502</v>
      </c>
      <c r="J16" s="221"/>
      <c r="K16" s="221"/>
      <c r="L16" s="221">
        <f t="shared" si="0"/>
        <v>5361</v>
      </c>
      <c r="M16" s="221"/>
      <c r="N16" s="221"/>
      <c r="O16" s="222"/>
      <c r="P16" s="223">
        <f t="shared" si="1"/>
        <v>537</v>
      </c>
      <c r="Q16" s="224"/>
      <c r="R16" s="225"/>
      <c r="S16" s="226">
        <f t="shared" si="2"/>
        <v>1073</v>
      </c>
      <c r="T16" s="224"/>
      <c r="U16" s="225"/>
      <c r="V16" s="226">
        <f t="shared" si="3"/>
        <v>1609</v>
      </c>
      <c r="W16" s="224"/>
      <c r="X16" s="312"/>
      <c r="Z16" s="6">
        <f t="shared" si="4"/>
        <v>4824</v>
      </c>
      <c r="AA16" s="6">
        <f t="shared" si="5"/>
        <v>4288</v>
      </c>
      <c r="AB16" s="6">
        <f t="shared" si="6"/>
        <v>3752</v>
      </c>
      <c r="AC16" s="12">
        <f t="shared" si="7"/>
        <v>537</v>
      </c>
      <c r="AD16" s="12">
        <f t="shared" si="8"/>
        <v>1073</v>
      </c>
      <c r="AE16" s="12">
        <f t="shared" si="9"/>
        <v>1609</v>
      </c>
      <c r="AF16" s="12">
        <f t="shared" si="10"/>
        <v>0</v>
      </c>
      <c r="AG16" s="12">
        <f t="shared" si="11"/>
        <v>0</v>
      </c>
      <c r="AH16" s="12">
        <f t="shared" si="12"/>
        <v>0</v>
      </c>
    </row>
    <row r="17" spans="1:34" ht="15" customHeight="1">
      <c r="A17" s="254"/>
      <c r="B17" s="255"/>
      <c r="C17" s="255"/>
      <c r="D17" s="256"/>
      <c r="E17" s="227" t="s">
        <v>29</v>
      </c>
      <c r="F17" s="228"/>
      <c r="G17" s="228"/>
      <c r="H17" s="229"/>
      <c r="I17" s="221">
        <v>560</v>
      </c>
      <c r="J17" s="221"/>
      <c r="K17" s="221"/>
      <c r="L17" s="221">
        <f t="shared" si="0"/>
        <v>5980</v>
      </c>
      <c r="M17" s="221"/>
      <c r="N17" s="221"/>
      <c r="O17" s="222"/>
      <c r="P17" s="223">
        <f t="shared" si="1"/>
        <v>598</v>
      </c>
      <c r="Q17" s="224"/>
      <c r="R17" s="225"/>
      <c r="S17" s="226">
        <f t="shared" si="2"/>
        <v>1196</v>
      </c>
      <c r="T17" s="224"/>
      <c r="U17" s="225"/>
      <c r="V17" s="226">
        <f t="shared" si="3"/>
        <v>1794</v>
      </c>
      <c r="W17" s="224"/>
      <c r="X17" s="312"/>
      <c r="Z17" s="6">
        <f t="shared" si="4"/>
        <v>5382</v>
      </c>
      <c r="AA17" s="6">
        <f t="shared" si="5"/>
        <v>4784</v>
      </c>
      <c r="AB17" s="6">
        <f t="shared" si="6"/>
        <v>4186</v>
      </c>
      <c r="AC17" s="12">
        <f t="shared" si="7"/>
        <v>598</v>
      </c>
      <c r="AD17" s="12">
        <f t="shared" si="8"/>
        <v>1196</v>
      </c>
      <c r="AE17" s="12">
        <f t="shared" si="9"/>
        <v>1794</v>
      </c>
      <c r="AF17" s="12">
        <f t="shared" si="10"/>
        <v>0</v>
      </c>
      <c r="AG17" s="12">
        <f t="shared" si="11"/>
        <v>0</v>
      </c>
      <c r="AH17" s="12">
        <f t="shared" si="12"/>
        <v>0</v>
      </c>
    </row>
    <row r="18" spans="1:34" ht="15" customHeight="1" thickBot="1">
      <c r="A18" s="257"/>
      <c r="B18" s="258"/>
      <c r="C18" s="258"/>
      <c r="D18" s="259"/>
      <c r="E18" s="269" t="s">
        <v>30</v>
      </c>
      <c r="F18" s="270"/>
      <c r="G18" s="270"/>
      <c r="H18" s="271"/>
      <c r="I18" s="280">
        <v>617</v>
      </c>
      <c r="J18" s="280"/>
      <c r="K18" s="280"/>
      <c r="L18" s="280">
        <f t="shared" si="0"/>
        <v>6589</v>
      </c>
      <c r="M18" s="280"/>
      <c r="N18" s="280"/>
      <c r="O18" s="281"/>
      <c r="P18" s="274">
        <f t="shared" si="1"/>
        <v>659</v>
      </c>
      <c r="Q18" s="275"/>
      <c r="R18" s="276"/>
      <c r="S18" s="277">
        <f t="shared" si="2"/>
        <v>1318</v>
      </c>
      <c r="T18" s="275"/>
      <c r="U18" s="276"/>
      <c r="V18" s="277">
        <f t="shared" si="3"/>
        <v>1977</v>
      </c>
      <c r="W18" s="275"/>
      <c r="X18" s="315"/>
      <c r="Z18" s="6">
        <f t="shared" si="4"/>
        <v>5930</v>
      </c>
      <c r="AA18" s="6">
        <f t="shared" si="5"/>
        <v>5271</v>
      </c>
      <c r="AB18" s="6">
        <f t="shared" si="6"/>
        <v>4612</v>
      </c>
      <c r="AC18" s="12">
        <f t="shared" si="7"/>
        <v>659</v>
      </c>
      <c r="AD18" s="12">
        <f t="shared" si="8"/>
        <v>1318</v>
      </c>
      <c r="AE18" s="12">
        <f t="shared" si="9"/>
        <v>1977</v>
      </c>
      <c r="AF18" s="12">
        <f t="shared" si="10"/>
        <v>0</v>
      </c>
      <c r="AG18" s="12">
        <f t="shared" si="11"/>
        <v>0</v>
      </c>
      <c r="AH18" s="12">
        <f t="shared" si="12"/>
        <v>0</v>
      </c>
    </row>
    <row r="19" spans="1:34" ht="15" customHeight="1" thickTop="1">
      <c r="A19" s="253" t="s">
        <v>105</v>
      </c>
      <c r="B19" s="241"/>
      <c r="C19" s="241"/>
      <c r="D19" s="242"/>
      <c r="E19" s="260" t="s">
        <v>26</v>
      </c>
      <c r="F19" s="261"/>
      <c r="G19" s="261"/>
      <c r="H19" s="262"/>
      <c r="I19" s="263">
        <v>570</v>
      </c>
      <c r="J19" s="263"/>
      <c r="K19" s="263"/>
      <c r="L19" s="263">
        <f t="shared" si="0"/>
        <v>6087</v>
      </c>
      <c r="M19" s="263"/>
      <c r="N19" s="263"/>
      <c r="O19" s="264"/>
      <c r="P19" s="265">
        <f t="shared" si="1"/>
        <v>609</v>
      </c>
      <c r="Q19" s="266"/>
      <c r="R19" s="267"/>
      <c r="S19" s="268">
        <f t="shared" si="2"/>
        <v>1218</v>
      </c>
      <c r="T19" s="266"/>
      <c r="U19" s="267"/>
      <c r="V19" s="268">
        <f t="shared" si="3"/>
        <v>1827</v>
      </c>
      <c r="W19" s="266"/>
      <c r="X19" s="314"/>
      <c r="Z19" s="6">
        <f t="shared" si="4"/>
        <v>5478</v>
      </c>
      <c r="AA19" s="6">
        <f t="shared" si="5"/>
        <v>4869</v>
      </c>
      <c r="AB19" s="6">
        <f t="shared" si="6"/>
        <v>4260</v>
      </c>
      <c r="AC19" s="12">
        <f t="shared" si="7"/>
        <v>609</v>
      </c>
      <c r="AD19" s="12">
        <f t="shared" si="8"/>
        <v>1218</v>
      </c>
      <c r="AE19" s="12">
        <f t="shared" si="9"/>
        <v>1827</v>
      </c>
      <c r="AF19" s="12">
        <f t="shared" si="10"/>
        <v>0</v>
      </c>
      <c r="AG19" s="12">
        <f t="shared" si="11"/>
        <v>0</v>
      </c>
      <c r="AH19" s="12">
        <f t="shared" si="12"/>
        <v>0</v>
      </c>
    </row>
    <row r="20" spans="1:34" ht="15" customHeight="1">
      <c r="A20" s="254"/>
      <c r="B20" s="255"/>
      <c r="C20" s="255"/>
      <c r="D20" s="256"/>
      <c r="E20" s="227" t="s">
        <v>27</v>
      </c>
      <c r="F20" s="228"/>
      <c r="G20" s="228"/>
      <c r="H20" s="229"/>
      <c r="I20" s="221">
        <v>673</v>
      </c>
      <c r="J20" s="221"/>
      <c r="K20" s="221"/>
      <c r="L20" s="221">
        <f t="shared" si="0"/>
        <v>7187</v>
      </c>
      <c r="M20" s="221"/>
      <c r="N20" s="221"/>
      <c r="O20" s="222"/>
      <c r="P20" s="223">
        <f t="shared" si="1"/>
        <v>719</v>
      </c>
      <c r="Q20" s="224"/>
      <c r="R20" s="225"/>
      <c r="S20" s="226">
        <f t="shared" si="2"/>
        <v>1438</v>
      </c>
      <c r="T20" s="224"/>
      <c r="U20" s="225"/>
      <c r="V20" s="226">
        <f t="shared" si="3"/>
        <v>2157</v>
      </c>
      <c r="W20" s="224"/>
      <c r="X20" s="312"/>
      <c r="Z20" s="6">
        <f t="shared" si="4"/>
        <v>6468</v>
      </c>
      <c r="AA20" s="6">
        <f t="shared" si="5"/>
        <v>5749</v>
      </c>
      <c r="AB20" s="6">
        <f t="shared" si="6"/>
        <v>5030</v>
      </c>
      <c r="AC20" s="12">
        <f t="shared" si="7"/>
        <v>719</v>
      </c>
      <c r="AD20" s="12">
        <f t="shared" si="8"/>
        <v>1438</v>
      </c>
      <c r="AE20" s="12">
        <f t="shared" si="9"/>
        <v>2157</v>
      </c>
      <c r="AF20" s="12">
        <f t="shared" si="10"/>
        <v>0</v>
      </c>
      <c r="AG20" s="12">
        <f t="shared" si="11"/>
        <v>0</v>
      </c>
      <c r="AH20" s="12">
        <f t="shared" si="12"/>
        <v>0</v>
      </c>
    </row>
    <row r="21" spans="1:34" ht="15" customHeight="1">
      <c r="A21" s="254"/>
      <c r="B21" s="255"/>
      <c r="C21" s="255"/>
      <c r="D21" s="256"/>
      <c r="E21" s="227" t="s">
        <v>28</v>
      </c>
      <c r="F21" s="228"/>
      <c r="G21" s="228"/>
      <c r="H21" s="229"/>
      <c r="I21" s="221">
        <v>777</v>
      </c>
      <c r="J21" s="221"/>
      <c r="K21" s="221"/>
      <c r="L21" s="221">
        <f t="shared" si="0"/>
        <v>8298</v>
      </c>
      <c r="M21" s="221"/>
      <c r="N21" s="221"/>
      <c r="O21" s="222"/>
      <c r="P21" s="223">
        <f t="shared" si="1"/>
        <v>830</v>
      </c>
      <c r="Q21" s="224"/>
      <c r="R21" s="225"/>
      <c r="S21" s="226">
        <f t="shared" si="2"/>
        <v>1660</v>
      </c>
      <c r="T21" s="224"/>
      <c r="U21" s="225"/>
      <c r="V21" s="226">
        <f t="shared" si="3"/>
        <v>2490</v>
      </c>
      <c r="W21" s="224"/>
      <c r="X21" s="312"/>
      <c r="Z21" s="6">
        <f t="shared" si="4"/>
        <v>7468</v>
      </c>
      <c r="AA21" s="6">
        <f t="shared" si="5"/>
        <v>6638</v>
      </c>
      <c r="AB21" s="6">
        <f t="shared" si="6"/>
        <v>5808</v>
      </c>
      <c r="AC21" s="12">
        <f t="shared" si="7"/>
        <v>830</v>
      </c>
      <c r="AD21" s="12">
        <f t="shared" si="8"/>
        <v>1660</v>
      </c>
      <c r="AE21" s="12">
        <f t="shared" si="9"/>
        <v>2490</v>
      </c>
      <c r="AF21" s="12">
        <f t="shared" si="10"/>
        <v>0</v>
      </c>
      <c r="AG21" s="12">
        <f t="shared" si="11"/>
        <v>0</v>
      </c>
      <c r="AH21" s="12">
        <f t="shared" si="12"/>
        <v>0</v>
      </c>
    </row>
    <row r="22" spans="1:34" ht="15" customHeight="1">
      <c r="A22" s="254"/>
      <c r="B22" s="255"/>
      <c r="C22" s="255"/>
      <c r="D22" s="256"/>
      <c r="E22" s="227" t="s">
        <v>29</v>
      </c>
      <c r="F22" s="228"/>
      <c r="G22" s="228"/>
      <c r="H22" s="229"/>
      <c r="I22" s="221">
        <v>880</v>
      </c>
      <c r="J22" s="221"/>
      <c r="K22" s="221"/>
      <c r="L22" s="221">
        <f t="shared" si="0"/>
        <v>9398</v>
      </c>
      <c r="M22" s="221"/>
      <c r="N22" s="221"/>
      <c r="O22" s="222"/>
      <c r="P22" s="223">
        <f t="shared" si="1"/>
        <v>940</v>
      </c>
      <c r="Q22" s="224"/>
      <c r="R22" s="225"/>
      <c r="S22" s="226">
        <f t="shared" si="2"/>
        <v>1880</v>
      </c>
      <c r="T22" s="224"/>
      <c r="U22" s="225"/>
      <c r="V22" s="226">
        <f t="shared" si="3"/>
        <v>2820</v>
      </c>
      <c r="W22" s="224"/>
      <c r="X22" s="312"/>
      <c r="Z22" s="6">
        <f t="shared" si="4"/>
        <v>8458</v>
      </c>
      <c r="AA22" s="6">
        <f t="shared" si="5"/>
        <v>7518</v>
      </c>
      <c r="AB22" s="6">
        <f t="shared" si="6"/>
        <v>6578</v>
      </c>
      <c r="AC22" s="12">
        <f t="shared" si="7"/>
        <v>940</v>
      </c>
      <c r="AD22" s="12">
        <f t="shared" si="8"/>
        <v>1880</v>
      </c>
      <c r="AE22" s="12">
        <f t="shared" si="9"/>
        <v>2820</v>
      </c>
      <c r="AF22" s="12">
        <f t="shared" si="10"/>
        <v>0</v>
      </c>
      <c r="AG22" s="12">
        <f t="shared" si="11"/>
        <v>0</v>
      </c>
      <c r="AH22" s="12">
        <f t="shared" si="12"/>
        <v>0</v>
      </c>
    </row>
    <row r="23" spans="1:34" ht="15" customHeight="1" thickBot="1">
      <c r="A23" s="257"/>
      <c r="B23" s="258"/>
      <c r="C23" s="258"/>
      <c r="D23" s="259"/>
      <c r="E23" s="269" t="s">
        <v>30</v>
      </c>
      <c r="F23" s="270"/>
      <c r="G23" s="270"/>
      <c r="H23" s="271"/>
      <c r="I23" s="272">
        <v>984</v>
      </c>
      <c r="J23" s="272"/>
      <c r="K23" s="272"/>
      <c r="L23" s="272">
        <f t="shared" si="0"/>
        <v>10509</v>
      </c>
      <c r="M23" s="272"/>
      <c r="N23" s="272"/>
      <c r="O23" s="273"/>
      <c r="P23" s="274">
        <f t="shared" si="1"/>
        <v>1051</v>
      </c>
      <c r="Q23" s="275"/>
      <c r="R23" s="276"/>
      <c r="S23" s="277">
        <f t="shared" si="2"/>
        <v>2102</v>
      </c>
      <c r="T23" s="275"/>
      <c r="U23" s="276"/>
      <c r="V23" s="277">
        <f t="shared" si="3"/>
        <v>3153</v>
      </c>
      <c r="W23" s="275"/>
      <c r="X23" s="315"/>
      <c r="Z23" s="6">
        <f t="shared" si="4"/>
        <v>9458</v>
      </c>
      <c r="AA23" s="6">
        <f t="shared" si="5"/>
        <v>8407</v>
      </c>
      <c r="AB23" s="6">
        <f t="shared" si="6"/>
        <v>7356</v>
      </c>
      <c r="AC23" s="12">
        <f t="shared" si="7"/>
        <v>1051</v>
      </c>
      <c r="AD23" s="12">
        <f t="shared" si="8"/>
        <v>2102</v>
      </c>
      <c r="AE23" s="12">
        <f t="shared" si="9"/>
        <v>3153</v>
      </c>
      <c r="AF23" s="12">
        <f t="shared" si="10"/>
        <v>0</v>
      </c>
      <c r="AG23" s="12">
        <f t="shared" si="11"/>
        <v>0</v>
      </c>
      <c r="AH23" s="12">
        <f t="shared" si="12"/>
        <v>0</v>
      </c>
    </row>
    <row r="24" spans="1:34" ht="15" customHeight="1" thickTop="1">
      <c r="A24" s="253" t="s">
        <v>106</v>
      </c>
      <c r="B24" s="241"/>
      <c r="C24" s="241"/>
      <c r="D24" s="242"/>
      <c r="E24" s="260" t="s">
        <v>26</v>
      </c>
      <c r="F24" s="261"/>
      <c r="G24" s="261"/>
      <c r="H24" s="262"/>
      <c r="I24" s="278">
        <v>584</v>
      </c>
      <c r="J24" s="278"/>
      <c r="K24" s="278"/>
      <c r="L24" s="278">
        <f t="shared" si="0"/>
        <v>6237</v>
      </c>
      <c r="M24" s="278"/>
      <c r="N24" s="278"/>
      <c r="O24" s="279"/>
      <c r="P24" s="265">
        <f t="shared" si="1"/>
        <v>624</v>
      </c>
      <c r="Q24" s="266"/>
      <c r="R24" s="267"/>
      <c r="S24" s="268">
        <f t="shared" si="2"/>
        <v>1248</v>
      </c>
      <c r="T24" s="266"/>
      <c r="U24" s="267"/>
      <c r="V24" s="268">
        <f t="shared" si="3"/>
        <v>1872</v>
      </c>
      <c r="W24" s="266"/>
      <c r="X24" s="314"/>
      <c r="Z24" s="6">
        <f t="shared" si="4"/>
        <v>5613</v>
      </c>
      <c r="AA24" s="6">
        <f t="shared" si="5"/>
        <v>4989</v>
      </c>
      <c r="AB24" s="6">
        <f t="shared" si="6"/>
        <v>4365</v>
      </c>
      <c r="AC24" s="12">
        <f t="shared" si="7"/>
        <v>624</v>
      </c>
      <c r="AD24" s="12">
        <f t="shared" si="8"/>
        <v>1248</v>
      </c>
      <c r="AE24" s="12">
        <f t="shared" si="9"/>
        <v>1872</v>
      </c>
      <c r="AF24" s="12">
        <f t="shared" si="10"/>
        <v>0</v>
      </c>
      <c r="AG24" s="12">
        <f t="shared" si="11"/>
        <v>0</v>
      </c>
      <c r="AH24" s="12">
        <f t="shared" si="12"/>
        <v>0</v>
      </c>
    </row>
    <row r="25" spans="1:34" ht="15" customHeight="1">
      <c r="A25" s="254"/>
      <c r="B25" s="255"/>
      <c r="C25" s="255"/>
      <c r="D25" s="256"/>
      <c r="E25" s="227" t="s">
        <v>27</v>
      </c>
      <c r="F25" s="228"/>
      <c r="G25" s="228"/>
      <c r="H25" s="229"/>
      <c r="I25" s="221">
        <v>689</v>
      </c>
      <c r="J25" s="221"/>
      <c r="K25" s="221"/>
      <c r="L25" s="221">
        <f t="shared" si="0"/>
        <v>7358</v>
      </c>
      <c r="M25" s="221"/>
      <c r="N25" s="221"/>
      <c r="O25" s="222"/>
      <c r="P25" s="223">
        <f t="shared" si="1"/>
        <v>736</v>
      </c>
      <c r="Q25" s="224"/>
      <c r="R25" s="225"/>
      <c r="S25" s="226">
        <f t="shared" si="2"/>
        <v>1472</v>
      </c>
      <c r="T25" s="224"/>
      <c r="U25" s="225"/>
      <c r="V25" s="226">
        <f t="shared" si="3"/>
        <v>2208</v>
      </c>
      <c r="W25" s="224"/>
      <c r="X25" s="312"/>
      <c r="Z25" s="6">
        <f t="shared" si="4"/>
        <v>6622</v>
      </c>
      <c r="AA25" s="6">
        <f t="shared" si="5"/>
        <v>5886</v>
      </c>
      <c r="AB25" s="6">
        <f t="shared" si="6"/>
        <v>5150</v>
      </c>
      <c r="AC25" s="12">
        <f t="shared" si="7"/>
        <v>736</v>
      </c>
      <c r="AD25" s="12">
        <f t="shared" si="8"/>
        <v>1472</v>
      </c>
      <c r="AE25" s="12">
        <f t="shared" si="9"/>
        <v>2208</v>
      </c>
      <c r="AF25" s="12">
        <f t="shared" si="10"/>
        <v>0</v>
      </c>
      <c r="AG25" s="12">
        <f t="shared" si="11"/>
        <v>0</v>
      </c>
      <c r="AH25" s="12">
        <f t="shared" si="12"/>
        <v>0</v>
      </c>
    </row>
    <row r="26" spans="1:34" ht="15" customHeight="1">
      <c r="A26" s="254"/>
      <c r="B26" s="255"/>
      <c r="C26" s="255"/>
      <c r="D26" s="256"/>
      <c r="E26" s="227" t="s">
        <v>28</v>
      </c>
      <c r="F26" s="228"/>
      <c r="G26" s="228"/>
      <c r="H26" s="229"/>
      <c r="I26" s="221">
        <v>796</v>
      </c>
      <c r="J26" s="221"/>
      <c r="K26" s="221"/>
      <c r="L26" s="221">
        <f t="shared" si="0"/>
        <v>8501</v>
      </c>
      <c r="M26" s="221"/>
      <c r="N26" s="221"/>
      <c r="O26" s="222"/>
      <c r="P26" s="223">
        <f t="shared" si="1"/>
        <v>851</v>
      </c>
      <c r="Q26" s="224"/>
      <c r="R26" s="225"/>
      <c r="S26" s="226">
        <f t="shared" si="2"/>
        <v>1701</v>
      </c>
      <c r="T26" s="224"/>
      <c r="U26" s="225"/>
      <c r="V26" s="226">
        <f t="shared" si="3"/>
        <v>2551</v>
      </c>
      <c r="W26" s="224"/>
      <c r="X26" s="312"/>
      <c r="Z26" s="6">
        <f t="shared" si="4"/>
        <v>7650</v>
      </c>
      <c r="AA26" s="6">
        <f t="shared" si="5"/>
        <v>6800</v>
      </c>
      <c r="AB26" s="6">
        <f t="shared" si="6"/>
        <v>5950</v>
      </c>
      <c r="AC26" s="12">
        <f t="shared" si="7"/>
        <v>851</v>
      </c>
      <c r="AD26" s="12">
        <f t="shared" si="8"/>
        <v>1701</v>
      </c>
      <c r="AE26" s="12">
        <f t="shared" si="9"/>
        <v>2551</v>
      </c>
      <c r="AF26" s="12">
        <f t="shared" si="10"/>
        <v>0</v>
      </c>
      <c r="AG26" s="12">
        <f t="shared" si="11"/>
        <v>0</v>
      </c>
      <c r="AH26" s="12">
        <f t="shared" si="12"/>
        <v>0</v>
      </c>
    </row>
    <row r="27" spans="1:34" ht="15" customHeight="1">
      <c r="A27" s="254"/>
      <c r="B27" s="255"/>
      <c r="C27" s="255"/>
      <c r="D27" s="256"/>
      <c r="E27" s="227" t="s">
        <v>29</v>
      </c>
      <c r="F27" s="228"/>
      <c r="G27" s="228"/>
      <c r="H27" s="229"/>
      <c r="I27" s="221">
        <v>901</v>
      </c>
      <c r="J27" s="221"/>
      <c r="K27" s="221"/>
      <c r="L27" s="221">
        <f t="shared" si="0"/>
        <v>9622</v>
      </c>
      <c r="M27" s="221"/>
      <c r="N27" s="221"/>
      <c r="O27" s="222"/>
      <c r="P27" s="223">
        <f t="shared" si="1"/>
        <v>963</v>
      </c>
      <c r="Q27" s="224"/>
      <c r="R27" s="225"/>
      <c r="S27" s="226">
        <f t="shared" si="2"/>
        <v>1925</v>
      </c>
      <c r="T27" s="224"/>
      <c r="U27" s="225"/>
      <c r="V27" s="226">
        <f t="shared" si="3"/>
        <v>2887</v>
      </c>
      <c r="W27" s="224"/>
      <c r="X27" s="312"/>
      <c r="Z27" s="6">
        <f t="shared" si="4"/>
        <v>8659</v>
      </c>
      <c r="AA27" s="6">
        <f t="shared" si="5"/>
        <v>7697</v>
      </c>
      <c r="AB27" s="6">
        <f t="shared" si="6"/>
        <v>6735</v>
      </c>
      <c r="AC27" s="12">
        <f t="shared" si="7"/>
        <v>963</v>
      </c>
      <c r="AD27" s="12">
        <f t="shared" si="8"/>
        <v>1925</v>
      </c>
      <c r="AE27" s="12">
        <f t="shared" si="9"/>
        <v>2887</v>
      </c>
      <c r="AF27" s="12">
        <f t="shared" si="10"/>
        <v>0</v>
      </c>
      <c r="AG27" s="12">
        <f t="shared" si="11"/>
        <v>0</v>
      </c>
      <c r="AH27" s="12">
        <f t="shared" si="12"/>
        <v>0</v>
      </c>
    </row>
    <row r="28" spans="1:34" ht="15" customHeight="1" thickBot="1">
      <c r="A28" s="257"/>
      <c r="B28" s="258"/>
      <c r="C28" s="258"/>
      <c r="D28" s="259"/>
      <c r="E28" s="227" t="s">
        <v>30</v>
      </c>
      <c r="F28" s="228"/>
      <c r="G28" s="228"/>
      <c r="H28" s="229"/>
      <c r="I28" s="280">
        <v>1008</v>
      </c>
      <c r="J28" s="280"/>
      <c r="K28" s="280"/>
      <c r="L28" s="280">
        <f t="shared" si="0"/>
        <v>10765</v>
      </c>
      <c r="M28" s="280"/>
      <c r="N28" s="280"/>
      <c r="O28" s="281"/>
      <c r="P28" s="274">
        <f t="shared" si="1"/>
        <v>1077</v>
      </c>
      <c r="Q28" s="275"/>
      <c r="R28" s="276"/>
      <c r="S28" s="226">
        <f t="shared" si="2"/>
        <v>2153</v>
      </c>
      <c r="T28" s="224"/>
      <c r="U28" s="225"/>
      <c r="V28" s="277">
        <f t="shared" si="3"/>
        <v>3230</v>
      </c>
      <c r="W28" s="275"/>
      <c r="X28" s="315"/>
      <c r="Z28" s="6">
        <f t="shared" si="4"/>
        <v>9688</v>
      </c>
      <c r="AA28" s="6">
        <f t="shared" si="5"/>
        <v>8612</v>
      </c>
      <c r="AB28" s="6">
        <f t="shared" si="6"/>
        <v>7535</v>
      </c>
      <c r="AC28" s="12">
        <f t="shared" si="7"/>
        <v>1077</v>
      </c>
      <c r="AD28" s="12">
        <f t="shared" si="8"/>
        <v>2153</v>
      </c>
      <c r="AE28" s="12">
        <f t="shared" si="9"/>
        <v>3230</v>
      </c>
      <c r="AF28" s="12">
        <f t="shared" si="10"/>
        <v>0</v>
      </c>
      <c r="AG28" s="12">
        <f t="shared" si="11"/>
        <v>0</v>
      </c>
      <c r="AH28" s="12">
        <f t="shared" si="12"/>
        <v>0</v>
      </c>
    </row>
    <row r="29" spans="1:34" ht="15" customHeight="1" thickTop="1">
      <c r="A29" s="253" t="s">
        <v>107</v>
      </c>
      <c r="B29" s="241"/>
      <c r="C29" s="241"/>
      <c r="D29" s="242"/>
      <c r="E29" s="260" t="s">
        <v>26</v>
      </c>
      <c r="F29" s="261"/>
      <c r="G29" s="261"/>
      <c r="H29" s="262"/>
      <c r="I29" s="278">
        <v>658</v>
      </c>
      <c r="J29" s="278"/>
      <c r="K29" s="278"/>
      <c r="L29" s="278">
        <f>ROUNDDOWN(I29*$V$1,0)</f>
        <v>7027</v>
      </c>
      <c r="M29" s="278"/>
      <c r="N29" s="278"/>
      <c r="O29" s="279"/>
      <c r="P29" s="265">
        <f>+L29-ROUNDDOWN(L29*0.9,0)</f>
        <v>703</v>
      </c>
      <c r="Q29" s="266"/>
      <c r="R29" s="267"/>
      <c r="S29" s="268">
        <f t="shared" si="2"/>
        <v>1406</v>
      </c>
      <c r="T29" s="266"/>
      <c r="U29" s="267"/>
      <c r="V29" s="268">
        <f t="shared" si="3"/>
        <v>2109</v>
      </c>
      <c r="W29" s="266"/>
      <c r="X29" s="314"/>
      <c r="Z29" s="6">
        <f>ROUNDDOWN(L29*0.9,0)</f>
        <v>6324</v>
      </c>
      <c r="AA29" s="6">
        <f>ROUNDDOWN(L29*0.8,0)</f>
        <v>5621</v>
      </c>
      <c r="AB29" s="6">
        <f t="shared" si="6"/>
        <v>4918</v>
      </c>
      <c r="AC29" s="12">
        <f>+L29-Z29</f>
        <v>703</v>
      </c>
      <c r="AD29" s="12">
        <f t="shared" si="8"/>
        <v>1406</v>
      </c>
      <c r="AE29" s="12">
        <f t="shared" si="9"/>
        <v>2109</v>
      </c>
      <c r="AF29" s="12">
        <f t="shared" si="10"/>
        <v>0</v>
      </c>
      <c r="AG29" s="12">
        <f t="shared" si="11"/>
        <v>0</v>
      </c>
      <c r="AH29" s="12">
        <f t="shared" si="12"/>
        <v>0</v>
      </c>
    </row>
    <row r="30" spans="1:34" ht="15" customHeight="1">
      <c r="A30" s="254"/>
      <c r="B30" s="255"/>
      <c r="C30" s="255"/>
      <c r="D30" s="256"/>
      <c r="E30" s="227" t="s">
        <v>27</v>
      </c>
      <c r="F30" s="228"/>
      <c r="G30" s="228"/>
      <c r="H30" s="229"/>
      <c r="I30" s="221">
        <v>777</v>
      </c>
      <c r="J30" s="221"/>
      <c r="K30" s="221"/>
      <c r="L30" s="221">
        <f>ROUNDDOWN(I30*$V$1,0)</f>
        <v>8298</v>
      </c>
      <c r="M30" s="221"/>
      <c r="N30" s="221"/>
      <c r="O30" s="222"/>
      <c r="P30" s="223">
        <f t="shared" si="1"/>
        <v>830</v>
      </c>
      <c r="Q30" s="224"/>
      <c r="R30" s="225"/>
      <c r="S30" s="226">
        <f t="shared" si="2"/>
        <v>1660</v>
      </c>
      <c r="T30" s="224"/>
      <c r="U30" s="225"/>
      <c r="V30" s="226">
        <f t="shared" si="3"/>
        <v>2490</v>
      </c>
      <c r="W30" s="224"/>
      <c r="X30" s="312"/>
      <c r="Z30" s="6">
        <f t="shared" si="4"/>
        <v>7468</v>
      </c>
      <c r="AA30" s="6">
        <f t="shared" si="5"/>
        <v>6638</v>
      </c>
      <c r="AB30" s="6">
        <f t="shared" si="6"/>
        <v>5808</v>
      </c>
      <c r="AC30" s="12">
        <f t="shared" si="7"/>
        <v>830</v>
      </c>
      <c r="AD30" s="12">
        <f t="shared" si="8"/>
        <v>1660</v>
      </c>
      <c r="AE30" s="12">
        <f t="shared" si="9"/>
        <v>2490</v>
      </c>
      <c r="AF30" s="12">
        <f t="shared" si="10"/>
        <v>0</v>
      </c>
      <c r="AG30" s="12">
        <f t="shared" si="11"/>
        <v>0</v>
      </c>
      <c r="AH30" s="12">
        <f t="shared" si="12"/>
        <v>0</v>
      </c>
    </row>
    <row r="31" spans="1:34" ht="15" customHeight="1">
      <c r="A31" s="254"/>
      <c r="B31" s="255"/>
      <c r="C31" s="255"/>
      <c r="D31" s="256"/>
      <c r="E31" s="227" t="s">
        <v>28</v>
      </c>
      <c r="F31" s="228"/>
      <c r="G31" s="228"/>
      <c r="H31" s="229"/>
      <c r="I31" s="221">
        <v>900</v>
      </c>
      <c r="J31" s="221"/>
      <c r="K31" s="221"/>
      <c r="L31" s="221">
        <f t="shared" si="0"/>
        <v>9612</v>
      </c>
      <c r="M31" s="221"/>
      <c r="N31" s="221"/>
      <c r="O31" s="222"/>
      <c r="P31" s="223">
        <f t="shared" si="1"/>
        <v>962</v>
      </c>
      <c r="Q31" s="224"/>
      <c r="R31" s="225"/>
      <c r="S31" s="226">
        <f t="shared" si="2"/>
        <v>1923</v>
      </c>
      <c r="T31" s="224"/>
      <c r="U31" s="225"/>
      <c r="V31" s="226">
        <f t="shared" si="3"/>
        <v>2884</v>
      </c>
      <c r="W31" s="224"/>
      <c r="X31" s="312"/>
      <c r="Z31" s="6">
        <f t="shared" si="4"/>
        <v>8650</v>
      </c>
      <c r="AA31" s="6">
        <f t="shared" si="5"/>
        <v>7689</v>
      </c>
      <c r="AB31" s="6">
        <f t="shared" si="6"/>
        <v>6728</v>
      </c>
      <c r="AC31" s="12">
        <f t="shared" si="7"/>
        <v>962</v>
      </c>
      <c r="AD31" s="12">
        <f t="shared" si="8"/>
        <v>1923</v>
      </c>
      <c r="AE31" s="12">
        <f t="shared" si="9"/>
        <v>2884</v>
      </c>
      <c r="AF31" s="12">
        <f t="shared" si="10"/>
        <v>0</v>
      </c>
      <c r="AG31" s="12">
        <f t="shared" si="11"/>
        <v>0</v>
      </c>
      <c r="AH31" s="12">
        <f t="shared" si="12"/>
        <v>0</v>
      </c>
    </row>
    <row r="32" spans="1:34" ht="15" customHeight="1">
      <c r="A32" s="254"/>
      <c r="B32" s="255"/>
      <c r="C32" s="255"/>
      <c r="D32" s="256"/>
      <c r="E32" s="227" t="s">
        <v>29</v>
      </c>
      <c r="F32" s="228"/>
      <c r="G32" s="228"/>
      <c r="H32" s="229"/>
      <c r="I32" s="221">
        <v>1023</v>
      </c>
      <c r="J32" s="221"/>
      <c r="K32" s="221"/>
      <c r="L32" s="221">
        <f t="shared" si="0"/>
        <v>10925</v>
      </c>
      <c r="M32" s="221"/>
      <c r="N32" s="221"/>
      <c r="O32" s="222"/>
      <c r="P32" s="223">
        <f t="shared" si="1"/>
        <v>1093</v>
      </c>
      <c r="Q32" s="224"/>
      <c r="R32" s="225"/>
      <c r="S32" s="226">
        <f t="shared" si="2"/>
        <v>2185</v>
      </c>
      <c r="T32" s="224"/>
      <c r="U32" s="225"/>
      <c r="V32" s="226">
        <f t="shared" si="3"/>
        <v>3278</v>
      </c>
      <c r="W32" s="224"/>
      <c r="X32" s="312"/>
      <c r="Z32" s="6">
        <f t="shared" si="4"/>
        <v>9832</v>
      </c>
      <c r="AA32" s="6">
        <f t="shared" si="5"/>
        <v>8740</v>
      </c>
      <c r="AB32" s="6">
        <f t="shared" si="6"/>
        <v>7647</v>
      </c>
      <c r="AC32" s="12">
        <f t="shared" si="7"/>
        <v>1093</v>
      </c>
      <c r="AD32" s="12">
        <f t="shared" si="8"/>
        <v>2185</v>
      </c>
      <c r="AE32" s="12">
        <f t="shared" si="9"/>
        <v>3278</v>
      </c>
      <c r="AF32" s="12">
        <f t="shared" si="10"/>
        <v>0</v>
      </c>
      <c r="AG32" s="12">
        <f t="shared" si="11"/>
        <v>0</v>
      </c>
      <c r="AH32" s="12">
        <f t="shared" si="12"/>
        <v>0</v>
      </c>
    </row>
    <row r="33" spans="1:34" ht="15" customHeight="1" thickBot="1">
      <c r="A33" s="257"/>
      <c r="B33" s="258"/>
      <c r="C33" s="258"/>
      <c r="D33" s="259"/>
      <c r="E33" s="227" t="s">
        <v>30</v>
      </c>
      <c r="F33" s="228"/>
      <c r="G33" s="228"/>
      <c r="H33" s="229"/>
      <c r="I33" s="221">
        <v>1148</v>
      </c>
      <c r="J33" s="221"/>
      <c r="K33" s="221"/>
      <c r="L33" s="221">
        <f t="shared" si="0"/>
        <v>12260</v>
      </c>
      <c r="M33" s="221"/>
      <c r="N33" s="221"/>
      <c r="O33" s="222"/>
      <c r="P33" s="274">
        <f t="shared" si="1"/>
        <v>1226</v>
      </c>
      <c r="Q33" s="275"/>
      <c r="R33" s="276"/>
      <c r="S33" s="226">
        <f t="shared" si="2"/>
        <v>2452</v>
      </c>
      <c r="T33" s="224"/>
      <c r="U33" s="225"/>
      <c r="V33" s="277">
        <f t="shared" si="3"/>
        <v>3678</v>
      </c>
      <c r="W33" s="275"/>
      <c r="X33" s="315"/>
      <c r="Z33" s="6">
        <f t="shared" si="4"/>
        <v>11034</v>
      </c>
      <c r="AA33" s="6">
        <f t="shared" si="5"/>
        <v>9808</v>
      </c>
      <c r="AB33" s="6">
        <f t="shared" si="6"/>
        <v>8582</v>
      </c>
      <c r="AC33" s="12">
        <f t="shared" si="7"/>
        <v>1226</v>
      </c>
      <c r="AD33" s="12">
        <f t="shared" si="8"/>
        <v>2452</v>
      </c>
      <c r="AE33" s="12">
        <f t="shared" si="9"/>
        <v>3678</v>
      </c>
      <c r="AF33" s="12">
        <f t="shared" si="10"/>
        <v>0</v>
      </c>
      <c r="AG33" s="12">
        <f t="shared" si="11"/>
        <v>0</v>
      </c>
      <c r="AH33" s="12">
        <f t="shared" si="12"/>
        <v>0</v>
      </c>
    </row>
    <row r="34" spans="1:34" ht="15" customHeight="1" thickTop="1">
      <c r="A34" s="253" t="s">
        <v>109</v>
      </c>
      <c r="B34" s="241"/>
      <c r="C34" s="241"/>
      <c r="D34" s="242"/>
      <c r="E34" s="260" t="s">
        <v>26</v>
      </c>
      <c r="F34" s="261"/>
      <c r="G34" s="261"/>
      <c r="H34" s="262"/>
      <c r="I34" s="278">
        <v>669</v>
      </c>
      <c r="J34" s="278"/>
      <c r="K34" s="278"/>
      <c r="L34" s="278">
        <f t="shared" si="0"/>
        <v>7144</v>
      </c>
      <c r="M34" s="278"/>
      <c r="N34" s="278"/>
      <c r="O34" s="279"/>
      <c r="P34" s="265">
        <f t="shared" si="1"/>
        <v>715</v>
      </c>
      <c r="Q34" s="266"/>
      <c r="R34" s="267"/>
      <c r="S34" s="268">
        <f t="shared" si="2"/>
        <v>1429</v>
      </c>
      <c r="T34" s="266"/>
      <c r="U34" s="267"/>
      <c r="V34" s="268">
        <f t="shared" si="3"/>
        <v>2144</v>
      </c>
      <c r="W34" s="266"/>
      <c r="X34" s="314"/>
      <c r="Z34" s="6">
        <f t="shared" si="4"/>
        <v>6429</v>
      </c>
      <c r="AA34" s="6">
        <f t="shared" si="5"/>
        <v>5715</v>
      </c>
      <c r="AB34" s="6">
        <f t="shared" si="6"/>
        <v>5000</v>
      </c>
      <c r="AC34" s="12">
        <f t="shared" si="7"/>
        <v>715</v>
      </c>
      <c r="AD34" s="12">
        <f t="shared" si="8"/>
        <v>1429</v>
      </c>
      <c r="AE34" s="12">
        <f t="shared" si="9"/>
        <v>2144</v>
      </c>
      <c r="AF34" s="12">
        <f t="shared" si="10"/>
        <v>0</v>
      </c>
      <c r="AG34" s="12">
        <f t="shared" si="11"/>
        <v>0</v>
      </c>
      <c r="AH34" s="12">
        <f t="shared" si="12"/>
        <v>0</v>
      </c>
    </row>
    <row r="35" spans="1:34" ht="15" customHeight="1">
      <c r="A35" s="254"/>
      <c r="B35" s="255"/>
      <c r="C35" s="255"/>
      <c r="D35" s="256"/>
      <c r="E35" s="227" t="s">
        <v>27</v>
      </c>
      <c r="F35" s="228"/>
      <c r="G35" s="228"/>
      <c r="H35" s="229"/>
      <c r="I35" s="221">
        <v>791</v>
      </c>
      <c r="J35" s="221"/>
      <c r="K35" s="221"/>
      <c r="L35" s="221">
        <f t="shared" si="0"/>
        <v>8447</v>
      </c>
      <c r="M35" s="221"/>
      <c r="N35" s="221"/>
      <c r="O35" s="222"/>
      <c r="P35" s="223">
        <f t="shared" si="1"/>
        <v>845</v>
      </c>
      <c r="Q35" s="224"/>
      <c r="R35" s="225"/>
      <c r="S35" s="226">
        <f t="shared" si="2"/>
        <v>1690</v>
      </c>
      <c r="T35" s="224"/>
      <c r="U35" s="225"/>
      <c r="V35" s="226">
        <f t="shared" si="3"/>
        <v>2535</v>
      </c>
      <c r="W35" s="224"/>
      <c r="X35" s="312"/>
      <c r="Z35" s="6">
        <f t="shared" si="4"/>
        <v>7602</v>
      </c>
      <c r="AA35" s="6">
        <f t="shared" si="5"/>
        <v>6757</v>
      </c>
      <c r="AB35" s="6">
        <f t="shared" si="6"/>
        <v>5912</v>
      </c>
      <c r="AC35" s="12">
        <f t="shared" si="7"/>
        <v>845</v>
      </c>
      <c r="AD35" s="12">
        <f t="shared" si="8"/>
        <v>1690</v>
      </c>
      <c r="AE35" s="12">
        <f t="shared" si="9"/>
        <v>2535</v>
      </c>
      <c r="AF35" s="12">
        <f t="shared" si="10"/>
        <v>0</v>
      </c>
      <c r="AG35" s="12">
        <f t="shared" si="11"/>
        <v>0</v>
      </c>
      <c r="AH35" s="12">
        <f t="shared" si="12"/>
        <v>0</v>
      </c>
    </row>
    <row r="36" spans="1:34" ht="15" customHeight="1">
      <c r="A36" s="254"/>
      <c r="B36" s="255"/>
      <c r="C36" s="255"/>
      <c r="D36" s="256"/>
      <c r="E36" s="227" t="s">
        <v>28</v>
      </c>
      <c r="F36" s="228"/>
      <c r="G36" s="228"/>
      <c r="H36" s="229"/>
      <c r="I36" s="221">
        <v>915</v>
      </c>
      <c r="J36" s="221"/>
      <c r="K36" s="221"/>
      <c r="L36" s="221">
        <f t="shared" si="0"/>
        <v>9772</v>
      </c>
      <c r="M36" s="221"/>
      <c r="N36" s="221"/>
      <c r="O36" s="222"/>
      <c r="P36" s="223">
        <f t="shared" si="1"/>
        <v>978</v>
      </c>
      <c r="Q36" s="224"/>
      <c r="R36" s="225"/>
      <c r="S36" s="226">
        <f t="shared" si="2"/>
        <v>1955</v>
      </c>
      <c r="T36" s="224"/>
      <c r="U36" s="225"/>
      <c r="V36" s="226">
        <f t="shared" si="3"/>
        <v>2932</v>
      </c>
      <c r="W36" s="224"/>
      <c r="X36" s="312"/>
      <c r="Z36" s="6">
        <f t="shared" si="4"/>
        <v>8794</v>
      </c>
      <c r="AA36" s="6">
        <f t="shared" si="5"/>
        <v>7817</v>
      </c>
      <c r="AB36" s="6">
        <f t="shared" si="6"/>
        <v>6840</v>
      </c>
      <c r="AC36" s="12">
        <f t="shared" si="7"/>
        <v>978</v>
      </c>
      <c r="AD36" s="12">
        <f t="shared" si="8"/>
        <v>1955</v>
      </c>
      <c r="AE36" s="12">
        <f t="shared" si="9"/>
        <v>2932</v>
      </c>
      <c r="AF36" s="12">
        <f t="shared" si="10"/>
        <v>0</v>
      </c>
      <c r="AG36" s="12">
        <f t="shared" si="11"/>
        <v>0</v>
      </c>
      <c r="AH36" s="12">
        <f t="shared" si="12"/>
        <v>0</v>
      </c>
    </row>
    <row r="37" spans="1:34" ht="15" customHeight="1">
      <c r="A37" s="254"/>
      <c r="B37" s="255"/>
      <c r="C37" s="255"/>
      <c r="D37" s="256"/>
      <c r="E37" s="227" t="s">
        <v>29</v>
      </c>
      <c r="F37" s="228"/>
      <c r="G37" s="228"/>
      <c r="H37" s="229"/>
      <c r="I37" s="221">
        <v>1041</v>
      </c>
      <c r="J37" s="221"/>
      <c r="K37" s="221"/>
      <c r="L37" s="221">
        <f t="shared" si="0"/>
        <v>11117</v>
      </c>
      <c r="M37" s="221"/>
      <c r="N37" s="221"/>
      <c r="O37" s="222"/>
      <c r="P37" s="223">
        <f t="shared" si="1"/>
        <v>1112</v>
      </c>
      <c r="Q37" s="224"/>
      <c r="R37" s="225"/>
      <c r="S37" s="226">
        <f t="shared" si="2"/>
        <v>2224</v>
      </c>
      <c r="T37" s="224"/>
      <c r="U37" s="225"/>
      <c r="V37" s="226">
        <f t="shared" si="3"/>
        <v>3336</v>
      </c>
      <c r="W37" s="224"/>
      <c r="X37" s="312"/>
      <c r="Z37" s="6">
        <f t="shared" si="4"/>
        <v>10005</v>
      </c>
      <c r="AA37" s="6">
        <f t="shared" si="5"/>
        <v>8893</v>
      </c>
      <c r="AB37" s="6">
        <f t="shared" si="6"/>
        <v>7781</v>
      </c>
      <c r="AC37" s="12">
        <f t="shared" si="7"/>
        <v>1112</v>
      </c>
      <c r="AD37" s="12">
        <f t="shared" si="8"/>
        <v>2224</v>
      </c>
      <c r="AE37" s="12">
        <f t="shared" si="9"/>
        <v>3336</v>
      </c>
      <c r="AF37" s="12">
        <f t="shared" si="10"/>
        <v>0</v>
      </c>
      <c r="AG37" s="12">
        <f t="shared" si="11"/>
        <v>0</v>
      </c>
      <c r="AH37" s="12">
        <f t="shared" si="12"/>
        <v>0</v>
      </c>
    </row>
    <row r="38" spans="1:34" ht="15" customHeight="1" thickBot="1">
      <c r="A38" s="313"/>
      <c r="B38" s="244"/>
      <c r="C38" s="244"/>
      <c r="D38" s="245"/>
      <c r="E38" s="269" t="s">
        <v>30</v>
      </c>
      <c r="F38" s="270"/>
      <c r="G38" s="270"/>
      <c r="H38" s="271"/>
      <c r="I38" s="280">
        <v>1168</v>
      </c>
      <c r="J38" s="280"/>
      <c r="K38" s="280"/>
      <c r="L38" s="280">
        <f t="shared" si="0"/>
        <v>12474</v>
      </c>
      <c r="M38" s="280"/>
      <c r="N38" s="280"/>
      <c r="O38" s="281"/>
      <c r="P38" s="310">
        <f t="shared" si="1"/>
        <v>1248</v>
      </c>
      <c r="Q38" s="308"/>
      <c r="R38" s="311"/>
      <c r="S38" s="307">
        <f t="shared" si="2"/>
        <v>2495</v>
      </c>
      <c r="T38" s="308"/>
      <c r="U38" s="311"/>
      <c r="V38" s="307">
        <f t="shared" si="3"/>
        <v>3743</v>
      </c>
      <c r="W38" s="308"/>
      <c r="X38" s="309"/>
      <c r="Z38" s="6">
        <f t="shared" si="4"/>
        <v>11226</v>
      </c>
      <c r="AA38" s="6">
        <f t="shared" si="5"/>
        <v>9979</v>
      </c>
      <c r="AB38" s="6">
        <f t="shared" si="6"/>
        <v>8731</v>
      </c>
      <c r="AC38" s="12">
        <f t="shared" si="7"/>
        <v>1248</v>
      </c>
      <c r="AD38" s="12">
        <f t="shared" si="8"/>
        <v>2495</v>
      </c>
      <c r="AE38" s="12">
        <f t="shared" si="9"/>
        <v>3743</v>
      </c>
      <c r="AF38" s="12">
        <f t="shared" si="10"/>
        <v>0</v>
      </c>
      <c r="AG38" s="12">
        <f t="shared" si="11"/>
        <v>0</v>
      </c>
      <c r="AH38" s="12">
        <f t="shared" si="12"/>
        <v>0</v>
      </c>
    </row>
    <row r="39" spans="1:34" ht="19.5" customHeight="1" thickTop="1">
      <c r="A39" s="343" t="s">
        <v>144</v>
      </c>
      <c r="B39" s="343"/>
      <c r="C39" s="343"/>
      <c r="D39" s="343"/>
      <c r="E39" s="343"/>
      <c r="F39" s="343"/>
      <c r="G39" s="343"/>
      <c r="H39" s="343"/>
      <c r="I39" s="343"/>
      <c r="J39" s="343"/>
      <c r="K39" s="343"/>
      <c r="L39" s="343"/>
      <c r="M39" s="343"/>
      <c r="N39" s="343"/>
      <c r="O39" s="343"/>
      <c r="P39" s="343"/>
      <c r="Q39" s="343"/>
      <c r="R39" s="343"/>
      <c r="S39" s="343"/>
      <c r="T39" s="343"/>
      <c r="U39" s="343"/>
      <c r="V39" s="343"/>
      <c r="W39" s="343"/>
      <c r="X39" s="343"/>
    </row>
    <row r="40" spans="1:34" ht="3.7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row>
    <row r="41" spans="1:34" ht="20.100000000000001" customHeight="1">
      <c r="A41" s="10" t="s">
        <v>83</v>
      </c>
      <c r="B41" s="10"/>
      <c r="C41" s="10"/>
      <c r="D41" s="10"/>
      <c r="E41" s="10"/>
      <c r="F41" s="10"/>
      <c r="G41" s="10"/>
      <c r="H41" s="10"/>
      <c r="I41" s="10"/>
      <c r="J41" s="10"/>
      <c r="K41" s="10"/>
      <c r="L41" s="10"/>
      <c r="M41" s="10"/>
      <c r="N41" s="10"/>
      <c r="O41" s="10"/>
      <c r="P41" s="10"/>
      <c r="Q41" s="10"/>
      <c r="R41" s="10"/>
      <c r="S41" s="10"/>
      <c r="T41" s="10"/>
      <c r="U41" s="10"/>
      <c r="V41" s="10"/>
      <c r="W41" s="10"/>
      <c r="X41" s="10"/>
    </row>
    <row r="42" spans="1:34" ht="20.100000000000001" customHeight="1">
      <c r="A42" s="284" t="s">
        <v>175</v>
      </c>
      <c r="B42" s="285"/>
      <c r="C42" s="285"/>
      <c r="D42" s="285"/>
      <c r="E42" s="285"/>
      <c r="F42" s="285"/>
      <c r="G42" s="285"/>
      <c r="H42" s="285"/>
      <c r="I42" s="285"/>
      <c r="J42" s="285"/>
      <c r="K42" s="285"/>
      <c r="L42" s="285"/>
      <c r="M42" s="347">
        <v>850</v>
      </c>
      <c r="N42" s="348"/>
      <c r="O42" s="348"/>
      <c r="P42" s="348"/>
      <c r="Q42" s="348"/>
      <c r="R42" s="348"/>
      <c r="S42" s="348"/>
      <c r="T42" s="348"/>
      <c r="U42" s="349"/>
      <c r="V42" s="353" t="s">
        <v>135</v>
      </c>
      <c r="W42" s="354"/>
      <c r="X42" s="355"/>
    </row>
    <row r="43" spans="1:34" ht="20.100000000000001" customHeight="1">
      <c r="A43" s="284" t="s">
        <v>198</v>
      </c>
      <c r="B43" s="285"/>
      <c r="C43" s="285"/>
      <c r="D43" s="285"/>
      <c r="E43" s="285"/>
      <c r="F43" s="285"/>
      <c r="G43" s="285"/>
      <c r="H43" s="285"/>
      <c r="I43" s="285"/>
      <c r="J43" s="285"/>
      <c r="K43" s="285"/>
      <c r="L43" s="285"/>
      <c r="M43" s="347">
        <v>150</v>
      </c>
      <c r="N43" s="348"/>
      <c r="O43" s="348"/>
      <c r="P43" s="348"/>
      <c r="Q43" s="348"/>
      <c r="R43" s="348"/>
      <c r="S43" s="348"/>
      <c r="T43" s="348"/>
      <c r="U43" s="349"/>
      <c r="V43" s="32" t="s">
        <v>135</v>
      </c>
      <c r="W43" s="33"/>
      <c r="X43" s="34"/>
    </row>
    <row r="44" spans="1:34" ht="20.100000000000001" customHeight="1">
      <c r="A44" s="284" t="s">
        <v>88</v>
      </c>
      <c r="B44" s="285"/>
      <c r="C44" s="285"/>
      <c r="D44" s="285"/>
      <c r="E44" s="285"/>
      <c r="F44" s="285"/>
      <c r="G44" s="285"/>
      <c r="H44" s="285"/>
      <c r="I44" s="285"/>
      <c r="J44" s="285"/>
      <c r="K44" s="285"/>
      <c r="L44" s="285"/>
      <c r="M44" s="347">
        <v>100</v>
      </c>
      <c r="N44" s="348"/>
      <c r="O44" s="348"/>
      <c r="P44" s="348"/>
      <c r="Q44" s="348"/>
      <c r="R44" s="348"/>
      <c r="S44" s="348"/>
      <c r="T44" s="348"/>
      <c r="U44" s="349"/>
      <c r="V44" s="353" t="s">
        <v>135</v>
      </c>
      <c r="W44" s="354"/>
      <c r="X44" s="355"/>
    </row>
    <row r="45" spans="1:34" ht="20.100000000000001" customHeight="1">
      <c r="A45" s="284" t="s">
        <v>89</v>
      </c>
      <c r="B45" s="285"/>
      <c r="C45" s="285"/>
      <c r="D45" s="285"/>
      <c r="E45" s="285"/>
      <c r="F45" s="285"/>
      <c r="G45" s="285"/>
      <c r="H45" s="285"/>
      <c r="I45" s="285"/>
      <c r="J45" s="285"/>
      <c r="K45" s="285"/>
      <c r="L45" s="285"/>
      <c r="M45" s="347">
        <v>50</v>
      </c>
      <c r="N45" s="348"/>
      <c r="O45" s="348"/>
      <c r="P45" s="348"/>
      <c r="Q45" s="348"/>
      <c r="R45" s="348"/>
      <c r="S45" s="348"/>
      <c r="T45" s="348"/>
      <c r="U45" s="349"/>
      <c r="V45" s="353" t="s">
        <v>135</v>
      </c>
      <c r="W45" s="354"/>
      <c r="X45" s="355"/>
    </row>
    <row r="46" spans="1:34" ht="20.100000000000001" customHeight="1">
      <c r="A46" s="284" t="s">
        <v>119</v>
      </c>
      <c r="B46" s="285"/>
      <c r="C46" s="285"/>
      <c r="D46" s="285"/>
      <c r="E46" s="285"/>
      <c r="F46" s="285"/>
      <c r="G46" s="285"/>
      <c r="H46" s="285"/>
      <c r="I46" s="285"/>
      <c r="J46" s="285"/>
      <c r="K46" s="285"/>
      <c r="L46" s="285"/>
      <c r="M46" s="347" t="s">
        <v>136</v>
      </c>
      <c r="N46" s="348"/>
      <c r="O46" s="348"/>
      <c r="P46" s="348"/>
      <c r="Q46" s="348"/>
      <c r="R46" s="348"/>
      <c r="S46" s="348"/>
      <c r="T46" s="348"/>
      <c r="U46" s="349"/>
      <c r="V46" s="364"/>
      <c r="W46" s="365"/>
      <c r="X46" s="366"/>
    </row>
    <row r="47" spans="1:34" ht="28.5" customHeight="1" thickBot="1">
      <c r="A47" s="341" t="s">
        <v>142</v>
      </c>
      <c r="B47" s="342"/>
      <c r="C47" s="342"/>
      <c r="D47" s="342"/>
      <c r="E47" s="342"/>
      <c r="F47" s="342"/>
      <c r="G47" s="342"/>
      <c r="H47" s="342"/>
      <c r="I47" s="342"/>
      <c r="J47" s="342"/>
      <c r="K47" s="342"/>
      <c r="L47" s="342"/>
      <c r="M47" s="350" t="s">
        <v>136</v>
      </c>
      <c r="N47" s="351"/>
      <c r="O47" s="351"/>
      <c r="P47" s="351"/>
      <c r="Q47" s="351"/>
      <c r="R47" s="351"/>
      <c r="S47" s="351"/>
      <c r="T47" s="351"/>
      <c r="U47" s="352"/>
      <c r="V47" s="367"/>
      <c r="W47" s="368"/>
      <c r="X47" s="369"/>
    </row>
    <row r="48" spans="1:34" ht="76.5" customHeight="1" thickBot="1">
      <c r="A48" s="356" t="s">
        <v>108</v>
      </c>
      <c r="B48" s="357"/>
      <c r="C48" s="357"/>
      <c r="D48" s="357"/>
      <c r="E48" s="357"/>
      <c r="F48" s="357"/>
      <c r="G48" s="357"/>
      <c r="H48" s="357"/>
      <c r="I48" s="357"/>
      <c r="J48" s="357"/>
      <c r="K48" s="357"/>
      <c r="L48" s="357"/>
      <c r="M48" s="344" t="s">
        <v>199</v>
      </c>
      <c r="N48" s="345"/>
      <c r="O48" s="345"/>
      <c r="P48" s="345"/>
      <c r="Q48" s="345"/>
      <c r="R48" s="345"/>
      <c r="S48" s="345"/>
      <c r="T48" s="345"/>
      <c r="U48" s="345"/>
      <c r="V48" s="345"/>
      <c r="W48" s="345"/>
      <c r="X48" s="346"/>
    </row>
    <row r="49" spans="1:34" ht="11.1" customHeight="1">
      <c r="A49" s="14"/>
      <c r="B49" s="14"/>
      <c r="C49" s="14"/>
      <c r="D49" s="14"/>
      <c r="E49" s="14"/>
      <c r="F49" s="14"/>
      <c r="G49" s="14"/>
      <c r="H49" s="14"/>
      <c r="I49" s="14"/>
      <c r="J49" s="10"/>
      <c r="K49" s="10"/>
      <c r="L49" s="10"/>
      <c r="M49" s="10"/>
      <c r="N49" s="11"/>
      <c r="O49" s="11"/>
      <c r="P49" s="11"/>
      <c r="Q49" s="11"/>
      <c r="R49" s="11"/>
      <c r="S49" s="11"/>
      <c r="T49" s="11"/>
      <c r="U49" s="10"/>
      <c r="V49" s="10"/>
      <c r="W49" s="10"/>
      <c r="X49" s="10"/>
    </row>
    <row r="50" spans="1:34" ht="20.100000000000001" customHeight="1">
      <c r="A50" s="10" t="s">
        <v>35</v>
      </c>
      <c r="B50" s="10"/>
      <c r="C50" s="10"/>
      <c r="D50" s="10"/>
      <c r="E50" s="10"/>
      <c r="F50" s="10"/>
      <c r="G50" s="10"/>
      <c r="H50" s="10"/>
      <c r="I50" s="10"/>
      <c r="J50" s="10"/>
      <c r="K50" s="10"/>
      <c r="L50" s="10"/>
      <c r="M50" s="10"/>
      <c r="N50" s="10"/>
      <c r="O50" s="10"/>
      <c r="P50" s="10"/>
      <c r="Q50" s="10"/>
      <c r="R50" s="10"/>
      <c r="S50" s="10"/>
      <c r="T50" s="10"/>
      <c r="U50" s="10"/>
      <c r="V50" s="10"/>
      <c r="W50" s="10"/>
      <c r="X50" s="10"/>
    </row>
    <row r="51" spans="1:34" ht="20.100000000000001" customHeight="1">
      <c r="A51" s="10" t="s">
        <v>122</v>
      </c>
      <c r="B51" s="10"/>
      <c r="C51" s="10"/>
      <c r="D51" s="10"/>
      <c r="E51" s="10"/>
      <c r="F51" s="10"/>
      <c r="G51" s="10"/>
      <c r="H51" s="10"/>
      <c r="I51" s="10"/>
      <c r="J51" s="10"/>
      <c r="K51" s="10"/>
      <c r="L51" s="10"/>
      <c r="M51" s="10"/>
      <c r="N51" s="10"/>
      <c r="O51" s="10"/>
      <c r="P51" s="10"/>
      <c r="Q51" s="10"/>
      <c r="R51" s="10"/>
      <c r="S51" s="10"/>
      <c r="T51" s="10"/>
      <c r="U51" s="10"/>
      <c r="V51" s="10"/>
      <c r="W51" s="10"/>
      <c r="X51" s="10"/>
    </row>
    <row r="52" spans="1:34" ht="20.100000000000001" customHeight="1" thickBot="1">
      <c r="A52" s="298" t="s">
        <v>37</v>
      </c>
      <c r="B52" s="299"/>
      <c r="C52" s="299"/>
      <c r="D52" s="299"/>
      <c r="E52" s="300"/>
      <c r="F52" s="411" t="s">
        <v>38</v>
      </c>
      <c r="G52" s="411"/>
      <c r="H52" s="411"/>
      <c r="I52" s="411"/>
      <c r="J52" s="411"/>
      <c r="K52" s="411"/>
      <c r="L52" s="411"/>
      <c r="M52" s="358" t="s">
        <v>20</v>
      </c>
      <c r="N52" s="289"/>
      <c r="O52" s="286" t="s">
        <v>131</v>
      </c>
      <c r="P52" s="287"/>
      <c r="Q52" s="287"/>
      <c r="R52" s="288"/>
      <c r="S52" s="288"/>
      <c r="T52" s="288"/>
      <c r="U52" s="288"/>
      <c r="V52" s="288"/>
      <c r="W52" s="289"/>
      <c r="X52" s="282" t="s">
        <v>40</v>
      </c>
    </row>
    <row r="53" spans="1:34" ht="20.100000000000001" customHeight="1" thickTop="1">
      <c r="A53" s="301"/>
      <c r="B53" s="302"/>
      <c r="C53" s="302"/>
      <c r="D53" s="302"/>
      <c r="E53" s="303"/>
      <c r="F53" s="411"/>
      <c r="G53" s="411"/>
      <c r="H53" s="411"/>
      <c r="I53" s="411"/>
      <c r="J53" s="411"/>
      <c r="K53" s="411"/>
      <c r="L53" s="411"/>
      <c r="M53" s="359"/>
      <c r="N53" s="256"/>
      <c r="O53" s="336" t="s">
        <v>130</v>
      </c>
      <c r="P53" s="336"/>
      <c r="Q53" s="336"/>
      <c r="R53" s="290" t="s">
        <v>132</v>
      </c>
      <c r="S53" s="291"/>
      <c r="T53" s="291"/>
      <c r="U53" s="291"/>
      <c r="V53" s="291"/>
      <c r="W53" s="292"/>
      <c r="X53" s="283"/>
    </row>
    <row r="54" spans="1:34" ht="20.100000000000001" customHeight="1">
      <c r="A54" s="301"/>
      <c r="B54" s="302"/>
      <c r="C54" s="302"/>
      <c r="D54" s="302"/>
      <c r="E54" s="303"/>
      <c r="F54" s="411"/>
      <c r="G54" s="411"/>
      <c r="H54" s="411"/>
      <c r="I54" s="411"/>
      <c r="J54" s="411"/>
      <c r="K54" s="411"/>
      <c r="L54" s="411"/>
      <c r="M54" s="359"/>
      <c r="N54" s="256"/>
      <c r="O54" s="336"/>
      <c r="P54" s="336"/>
      <c r="Q54" s="336"/>
      <c r="R54" s="293"/>
      <c r="S54" s="294"/>
      <c r="T54" s="294"/>
      <c r="U54" s="294"/>
      <c r="V54" s="294"/>
      <c r="W54" s="295"/>
      <c r="X54" s="283"/>
    </row>
    <row r="55" spans="1:34" ht="39" customHeight="1">
      <c r="A55" s="304"/>
      <c r="B55" s="305"/>
      <c r="C55" s="305"/>
      <c r="D55" s="305"/>
      <c r="E55" s="306"/>
      <c r="F55" s="411"/>
      <c r="G55" s="411"/>
      <c r="H55" s="411"/>
      <c r="I55" s="411"/>
      <c r="J55" s="411"/>
      <c r="K55" s="411"/>
      <c r="L55" s="411"/>
      <c r="M55" s="360"/>
      <c r="N55" s="259"/>
      <c r="O55" s="337"/>
      <c r="P55" s="337"/>
      <c r="Q55" s="337"/>
      <c r="R55" s="338" t="s">
        <v>23</v>
      </c>
      <c r="S55" s="339"/>
      <c r="T55" s="294" t="s">
        <v>24</v>
      </c>
      <c r="U55" s="340"/>
      <c r="V55" s="296" t="s">
        <v>146</v>
      </c>
      <c r="W55" s="297"/>
      <c r="X55" s="283"/>
    </row>
    <row r="56" spans="1:34" ht="24.95" customHeight="1">
      <c r="A56" s="361" t="s">
        <v>156</v>
      </c>
      <c r="B56" s="362"/>
      <c r="C56" s="362"/>
      <c r="D56" s="362"/>
      <c r="E56" s="363"/>
      <c r="F56" s="318" t="s">
        <v>153</v>
      </c>
      <c r="G56" s="319"/>
      <c r="H56" s="319"/>
      <c r="I56" s="319"/>
      <c r="J56" s="319"/>
      <c r="K56" s="319"/>
      <c r="L56" s="410"/>
      <c r="M56" s="326">
        <v>40</v>
      </c>
      <c r="N56" s="327"/>
      <c r="O56" s="375">
        <f t="shared" ref="O56:O62" si="13">ROUNDDOWN(M56*$V$1,0)</f>
        <v>427</v>
      </c>
      <c r="P56" s="376"/>
      <c r="Q56" s="377"/>
      <c r="R56" s="323">
        <f t="shared" ref="R56:R62" si="14">+O56-ROUNDDOWN(O56*0.9,0)</f>
        <v>43</v>
      </c>
      <c r="S56" s="324"/>
      <c r="T56" s="370">
        <f t="shared" ref="T56:T62" si="15">+O56-ROUNDDOWN(O56*0.8,0)</f>
        <v>86</v>
      </c>
      <c r="U56" s="324"/>
      <c r="V56" s="370">
        <f t="shared" ref="V56:V62" si="16">+O56-ROUNDDOWN(O56*0.7,0)</f>
        <v>129</v>
      </c>
      <c r="W56" s="371"/>
      <c r="X56" s="20" t="s">
        <v>80</v>
      </c>
      <c r="Z56" s="6">
        <f t="shared" ref="Z56:Z62" si="17">ROUNDDOWN(O56*0.9,0)</f>
        <v>384</v>
      </c>
      <c r="AA56" s="6">
        <f t="shared" ref="AA56:AA62" si="18">ROUNDDOWN(O56*0.8,0)</f>
        <v>341</v>
      </c>
      <c r="AB56" s="6">
        <f t="shared" ref="AB56:AB62" si="19">ROUNDDOWN(O56*0.7,0)</f>
        <v>298</v>
      </c>
      <c r="AC56" s="12">
        <f t="shared" ref="AC56:AC62" si="20">+O56-Z56</f>
        <v>43</v>
      </c>
      <c r="AD56" s="12">
        <f t="shared" ref="AD56:AD62" si="21">+O56-AA56</f>
        <v>86</v>
      </c>
      <c r="AE56" s="12">
        <f t="shared" ref="AE56:AE62" si="22">+O56-AB56</f>
        <v>129</v>
      </c>
      <c r="AF56" s="12">
        <f t="shared" ref="AF56:AF62" si="23">+R56-AC56</f>
        <v>0</v>
      </c>
      <c r="AG56" s="12">
        <f t="shared" ref="AG56:AG62" si="24">+T56-AD56</f>
        <v>0</v>
      </c>
      <c r="AH56" s="12">
        <f t="shared" ref="AH56:AH62" si="25">+V56-AE56</f>
        <v>0</v>
      </c>
    </row>
    <row r="57" spans="1:34" ht="24.95" customHeight="1">
      <c r="A57" s="361" t="s">
        <v>157</v>
      </c>
      <c r="B57" s="362"/>
      <c r="C57" s="362"/>
      <c r="D57" s="362"/>
      <c r="E57" s="363"/>
      <c r="F57" s="372" t="s">
        <v>158</v>
      </c>
      <c r="G57" s="373"/>
      <c r="H57" s="373"/>
      <c r="I57" s="373"/>
      <c r="J57" s="373"/>
      <c r="K57" s="373"/>
      <c r="L57" s="374"/>
      <c r="M57" s="326">
        <v>55</v>
      </c>
      <c r="N57" s="327"/>
      <c r="O57" s="375">
        <f t="shared" si="13"/>
        <v>587</v>
      </c>
      <c r="P57" s="376"/>
      <c r="Q57" s="377"/>
      <c r="R57" s="323">
        <f t="shared" si="14"/>
        <v>59</v>
      </c>
      <c r="S57" s="324"/>
      <c r="T57" s="370">
        <f t="shared" si="15"/>
        <v>118</v>
      </c>
      <c r="U57" s="324"/>
      <c r="V57" s="370">
        <f t="shared" si="16"/>
        <v>177</v>
      </c>
      <c r="W57" s="371"/>
      <c r="X57" s="20" t="s">
        <v>80</v>
      </c>
      <c r="Z57" s="6">
        <f t="shared" si="17"/>
        <v>528</v>
      </c>
      <c r="AA57" s="6">
        <f t="shared" si="18"/>
        <v>469</v>
      </c>
      <c r="AB57" s="6">
        <f t="shared" si="19"/>
        <v>410</v>
      </c>
      <c r="AC57" s="12">
        <f t="shared" si="20"/>
        <v>59</v>
      </c>
      <c r="AD57" s="12">
        <f t="shared" si="21"/>
        <v>118</v>
      </c>
      <c r="AE57" s="12">
        <f t="shared" si="22"/>
        <v>177</v>
      </c>
      <c r="AF57" s="12">
        <f t="shared" si="23"/>
        <v>0</v>
      </c>
      <c r="AG57" s="12">
        <f t="shared" si="24"/>
        <v>0</v>
      </c>
      <c r="AH57" s="12">
        <f t="shared" si="25"/>
        <v>0</v>
      </c>
    </row>
    <row r="58" spans="1:34" ht="24.95" customHeight="1">
      <c r="A58" s="399" t="s">
        <v>116</v>
      </c>
      <c r="B58" s="400"/>
      <c r="C58" s="400"/>
      <c r="D58" s="400"/>
      <c r="E58" s="401"/>
      <c r="F58" s="372" t="s">
        <v>177</v>
      </c>
      <c r="G58" s="373"/>
      <c r="H58" s="373"/>
      <c r="I58" s="373"/>
      <c r="J58" s="373"/>
      <c r="K58" s="373"/>
      <c r="L58" s="374"/>
      <c r="M58" s="408">
        <v>45</v>
      </c>
      <c r="N58" s="409"/>
      <c r="O58" s="391">
        <f t="shared" si="13"/>
        <v>480</v>
      </c>
      <c r="P58" s="392"/>
      <c r="Q58" s="393"/>
      <c r="R58" s="223">
        <f t="shared" si="14"/>
        <v>48</v>
      </c>
      <c r="S58" s="225"/>
      <c r="T58" s="226">
        <f t="shared" si="15"/>
        <v>96</v>
      </c>
      <c r="U58" s="225"/>
      <c r="V58" s="226">
        <f t="shared" si="16"/>
        <v>144</v>
      </c>
      <c r="W58" s="312"/>
      <c r="X58" s="20" t="s">
        <v>80</v>
      </c>
      <c r="Z58" s="6">
        <f t="shared" si="17"/>
        <v>432</v>
      </c>
      <c r="AA58" s="6">
        <f t="shared" si="18"/>
        <v>384</v>
      </c>
      <c r="AB58" s="6">
        <f t="shared" si="19"/>
        <v>336</v>
      </c>
      <c r="AC58" s="12">
        <f t="shared" si="20"/>
        <v>48</v>
      </c>
      <c r="AD58" s="12">
        <f t="shared" si="21"/>
        <v>96</v>
      </c>
      <c r="AE58" s="12">
        <f t="shared" si="22"/>
        <v>144</v>
      </c>
      <c r="AF58" s="12">
        <f t="shared" si="23"/>
        <v>0</v>
      </c>
      <c r="AG58" s="12">
        <f t="shared" si="24"/>
        <v>0</v>
      </c>
      <c r="AH58" s="12">
        <f t="shared" si="25"/>
        <v>0</v>
      </c>
    </row>
    <row r="59" spans="1:34" ht="24.95" customHeight="1">
      <c r="A59" s="28" t="s">
        <v>159</v>
      </c>
      <c r="B59" s="29"/>
      <c r="C59" s="29"/>
      <c r="D59" s="29"/>
      <c r="E59" s="30"/>
      <c r="F59" s="372" t="s">
        <v>174</v>
      </c>
      <c r="G59" s="373"/>
      <c r="H59" s="373"/>
      <c r="I59" s="373"/>
      <c r="J59" s="373"/>
      <c r="K59" s="373"/>
      <c r="L59" s="374"/>
      <c r="M59" s="408">
        <v>56</v>
      </c>
      <c r="N59" s="409"/>
      <c r="O59" s="391">
        <f t="shared" si="13"/>
        <v>598</v>
      </c>
      <c r="P59" s="392"/>
      <c r="Q59" s="393"/>
      <c r="R59" s="223">
        <f t="shared" si="14"/>
        <v>60</v>
      </c>
      <c r="S59" s="225"/>
      <c r="T59" s="226">
        <f t="shared" si="15"/>
        <v>120</v>
      </c>
      <c r="U59" s="225"/>
      <c r="V59" s="226">
        <f t="shared" si="16"/>
        <v>180</v>
      </c>
      <c r="W59" s="312"/>
      <c r="X59" s="20" t="s">
        <v>80</v>
      </c>
      <c r="Z59" s="6">
        <f t="shared" si="17"/>
        <v>538</v>
      </c>
      <c r="AA59" s="6">
        <f t="shared" si="18"/>
        <v>478</v>
      </c>
      <c r="AB59" s="6">
        <f t="shared" si="19"/>
        <v>418</v>
      </c>
      <c r="AC59" s="12">
        <f t="shared" si="20"/>
        <v>60</v>
      </c>
      <c r="AD59" s="12">
        <f t="shared" si="21"/>
        <v>120</v>
      </c>
      <c r="AE59" s="12">
        <f t="shared" si="22"/>
        <v>180</v>
      </c>
      <c r="AF59" s="12">
        <f t="shared" si="23"/>
        <v>0</v>
      </c>
      <c r="AG59" s="12">
        <f t="shared" si="24"/>
        <v>0</v>
      </c>
      <c r="AH59" s="12">
        <f t="shared" si="25"/>
        <v>0</v>
      </c>
    </row>
    <row r="60" spans="1:34" ht="24.95" customHeight="1">
      <c r="A60" s="399" t="s">
        <v>161</v>
      </c>
      <c r="B60" s="400"/>
      <c r="C60" s="400"/>
      <c r="D60" s="400"/>
      <c r="E60" s="401"/>
      <c r="F60" s="372" t="s">
        <v>180</v>
      </c>
      <c r="G60" s="373"/>
      <c r="H60" s="373"/>
      <c r="I60" s="373"/>
      <c r="J60" s="373"/>
      <c r="K60" s="373"/>
      <c r="L60" s="374"/>
      <c r="M60" s="408">
        <v>20</v>
      </c>
      <c r="N60" s="409"/>
      <c r="O60" s="391">
        <f t="shared" si="13"/>
        <v>213</v>
      </c>
      <c r="P60" s="392"/>
      <c r="Q60" s="393"/>
      <c r="R60" s="223">
        <f t="shared" si="14"/>
        <v>22</v>
      </c>
      <c r="S60" s="225"/>
      <c r="T60" s="226">
        <f t="shared" si="15"/>
        <v>43</v>
      </c>
      <c r="U60" s="225"/>
      <c r="V60" s="226">
        <f t="shared" si="16"/>
        <v>64</v>
      </c>
      <c r="W60" s="312"/>
      <c r="X60" s="20" t="s">
        <v>80</v>
      </c>
      <c r="Z60" s="6">
        <f t="shared" si="17"/>
        <v>191</v>
      </c>
      <c r="AA60" s="6">
        <f t="shared" si="18"/>
        <v>170</v>
      </c>
      <c r="AB60" s="6">
        <f t="shared" si="19"/>
        <v>149</v>
      </c>
      <c r="AC60" s="12">
        <f t="shared" si="20"/>
        <v>22</v>
      </c>
      <c r="AD60" s="12">
        <f t="shared" si="21"/>
        <v>43</v>
      </c>
      <c r="AE60" s="12">
        <f t="shared" si="22"/>
        <v>64</v>
      </c>
      <c r="AF60" s="12">
        <f t="shared" si="23"/>
        <v>0</v>
      </c>
      <c r="AG60" s="12">
        <f t="shared" si="24"/>
        <v>0</v>
      </c>
      <c r="AH60" s="12">
        <f t="shared" si="25"/>
        <v>0</v>
      </c>
    </row>
    <row r="61" spans="1:34" ht="24.95" customHeight="1">
      <c r="A61" s="378" t="s">
        <v>167</v>
      </c>
      <c r="B61" s="378"/>
      <c r="C61" s="378"/>
      <c r="D61" s="378"/>
      <c r="E61" s="378"/>
      <c r="F61" s="379" t="s">
        <v>186</v>
      </c>
      <c r="G61" s="380"/>
      <c r="H61" s="380"/>
      <c r="I61" s="380"/>
      <c r="J61" s="380"/>
      <c r="K61" s="380"/>
      <c r="L61" s="381"/>
      <c r="M61" s="386">
        <v>100</v>
      </c>
      <c r="N61" s="387"/>
      <c r="O61" s="388">
        <f t="shared" si="13"/>
        <v>1068</v>
      </c>
      <c r="P61" s="389"/>
      <c r="Q61" s="389"/>
      <c r="R61" s="323">
        <f t="shared" si="14"/>
        <v>107</v>
      </c>
      <c r="S61" s="324"/>
      <c r="T61" s="390">
        <f t="shared" si="15"/>
        <v>214</v>
      </c>
      <c r="U61" s="390"/>
      <c r="V61" s="384">
        <f t="shared" si="16"/>
        <v>321</v>
      </c>
      <c r="W61" s="385"/>
      <c r="X61" s="22" t="s">
        <v>80</v>
      </c>
      <c r="Z61" s="6">
        <f t="shared" si="17"/>
        <v>961</v>
      </c>
      <c r="AA61" s="6">
        <f t="shared" si="18"/>
        <v>854</v>
      </c>
      <c r="AB61" s="6">
        <f t="shared" si="19"/>
        <v>747</v>
      </c>
      <c r="AC61" s="12">
        <f t="shared" si="20"/>
        <v>107</v>
      </c>
      <c r="AD61" s="12">
        <f t="shared" si="21"/>
        <v>214</v>
      </c>
      <c r="AE61" s="12">
        <f t="shared" si="22"/>
        <v>321</v>
      </c>
      <c r="AF61" s="12">
        <f t="shared" si="23"/>
        <v>0</v>
      </c>
      <c r="AG61" s="12">
        <f t="shared" si="24"/>
        <v>0</v>
      </c>
      <c r="AH61" s="12">
        <f t="shared" si="25"/>
        <v>0</v>
      </c>
    </row>
    <row r="62" spans="1:34" ht="24.95" customHeight="1" thickBot="1">
      <c r="A62" s="382" t="s">
        <v>168</v>
      </c>
      <c r="B62" s="383"/>
      <c r="C62" s="383"/>
      <c r="D62" s="383"/>
      <c r="E62" s="383"/>
      <c r="F62" s="396" t="s">
        <v>151</v>
      </c>
      <c r="G62" s="397"/>
      <c r="H62" s="397"/>
      <c r="I62" s="397"/>
      <c r="J62" s="397"/>
      <c r="K62" s="397"/>
      <c r="L62" s="398"/>
      <c r="M62" s="326">
        <v>22</v>
      </c>
      <c r="N62" s="327"/>
      <c r="O62" s="375">
        <f t="shared" si="13"/>
        <v>234</v>
      </c>
      <c r="P62" s="376"/>
      <c r="Q62" s="376"/>
      <c r="R62" s="323">
        <f t="shared" si="14"/>
        <v>24</v>
      </c>
      <c r="S62" s="324"/>
      <c r="T62" s="325">
        <f t="shared" si="15"/>
        <v>47</v>
      </c>
      <c r="U62" s="325"/>
      <c r="V62" s="370">
        <f t="shared" si="16"/>
        <v>71</v>
      </c>
      <c r="W62" s="371"/>
      <c r="X62" s="24" t="s">
        <v>80</v>
      </c>
      <c r="Z62" s="6">
        <f t="shared" si="17"/>
        <v>210</v>
      </c>
      <c r="AA62" s="6">
        <f t="shared" si="18"/>
        <v>187</v>
      </c>
      <c r="AB62" s="6">
        <f t="shared" si="19"/>
        <v>163</v>
      </c>
      <c r="AC62" s="12">
        <f t="shared" si="20"/>
        <v>24</v>
      </c>
      <c r="AD62" s="12">
        <f t="shared" si="21"/>
        <v>47</v>
      </c>
      <c r="AE62" s="12">
        <f t="shared" si="22"/>
        <v>71</v>
      </c>
      <c r="AF62" s="12">
        <f t="shared" si="23"/>
        <v>0</v>
      </c>
      <c r="AG62" s="12">
        <f t="shared" si="24"/>
        <v>0</v>
      </c>
      <c r="AH62" s="12">
        <f t="shared" si="25"/>
        <v>0</v>
      </c>
    </row>
    <row r="63" spans="1:34" ht="24.95" customHeight="1">
      <c r="A63" s="334" t="s">
        <v>191</v>
      </c>
      <c r="B63" s="335"/>
      <c r="C63" s="335"/>
      <c r="D63" s="335"/>
      <c r="E63" s="335"/>
      <c r="F63" s="335"/>
      <c r="G63" s="335"/>
      <c r="H63" s="335"/>
      <c r="I63" s="335"/>
      <c r="J63" s="335"/>
      <c r="K63" s="335"/>
      <c r="L63" s="335"/>
      <c r="M63" s="320" t="s">
        <v>195</v>
      </c>
      <c r="N63" s="321"/>
      <c r="O63" s="321"/>
      <c r="P63" s="321"/>
      <c r="Q63" s="321"/>
      <c r="R63" s="321"/>
      <c r="S63" s="321"/>
      <c r="T63" s="321"/>
      <c r="U63" s="321"/>
      <c r="V63" s="321"/>
      <c r="W63" s="322"/>
      <c r="X63" s="20" t="s">
        <v>80</v>
      </c>
    </row>
    <row r="64" spans="1:34" ht="24.95" customHeight="1">
      <c r="A64" s="316" t="s">
        <v>74</v>
      </c>
      <c r="B64" s="317"/>
      <c r="C64" s="317"/>
      <c r="D64" s="317"/>
      <c r="E64" s="317"/>
      <c r="F64" s="317"/>
      <c r="G64" s="317"/>
      <c r="H64" s="317"/>
      <c r="I64" s="317"/>
      <c r="J64" s="317"/>
      <c r="K64" s="317"/>
      <c r="L64" s="317"/>
      <c r="M64" s="328" t="s">
        <v>120</v>
      </c>
      <c r="N64" s="329"/>
      <c r="O64" s="329"/>
      <c r="P64" s="329"/>
      <c r="Q64" s="329"/>
      <c r="R64" s="329"/>
      <c r="S64" s="329"/>
      <c r="T64" s="329"/>
      <c r="U64" s="329"/>
      <c r="V64" s="329"/>
      <c r="W64" s="330"/>
      <c r="X64" s="20" t="s">
        <v>80</v>
      </c>
    </row>
    <row r="65" spans="1:24" ht="24.95" customHeight="1">
      <c r="A65" s="318" t="s">
        <v>188</v>
      </c>
      <c r="B65" s="319"/>
      <c r="C65" s="319"/>
      <c r="D65" s="319"/>
      <c r="E65" s="319"/>
      <c r="F65" s="319"/>
      <c r="G65" s="319"/>
      <c r="H65" s="319"/>
      <c r="I65" s="319"/>
      <c r="J65" s="319"/>
      <c r="K65" s="319"/>
      <c r="L65" s="319"/>
      <c r="M65" s="328" t="s">
        <v>193</v>
      </c>
      <c r="N65" s="329"/>
      <c r="O65" s="329"/>
      <c r="P65" s="329"/>
      <c r="Q65" s="329"/>
      <c r="R65" s="329"/>
      <c r="S65" s="329"/>
      <c r="T65" s="329"/>
      <c r="U65" s="329"/>
      <c r="V65" s="329"/>
      <c r="W65" s="330"/>
      <c r="X65" s="20" t="s">
        <v>80</v>
      </c>
    </row>
    <row r="66" spans="1:24" ht="24.95" customHeight="1" thickBot="1">
      <c r="A66" s="318" t="s">
        <v>189</v>
      </c>
      <c r="B66" s="319"/>
      <c r="C66" s="319"/>
      <c r="D66" s="319"/>
      <c r="E66" s="319"/>
      <c r="F66" s="319"/>
      <c r="G66" s="319"/>
      <c r="H66" s="319"/>
      <c r="I66" s="319"/>
      <c r="J66" s="319"/>
      <c r="K66" s="319"/>
      <c r="L66" s="319"/>
      <c r="M66" s="331" t="s">
        <v>193</v>
      </c>
      <c r="N66" s="332"/>
      <c r="O66" s="332"/>
      <c r="P66" s="332"/>
      <c r="Q66" s="332"/>
      <c r="R66" s="332"/>
      <c r="S66" s="332"/>
      <c r="T66" s="332"/>
      <c r="U66" s="332"/>
      <c r="V66" s="332"/>
      <c r="W66" s="333"/>
      <c r="X66" s="20" t="s">
        <v>80</v>
      </c>
    </row>
  </sheetData>
  <autoFilter ref="A55:AH55" xr:uid="{00000000-0001-0000-0100-000000000000}">
    <filterColumn colId="0" showButton="0"/>
    <filterColumn colId="1" showButton="0"/>
    <filterColumn colId="2" showButton="0"/>
    <filterColumn colId="3" showButton="0"/>
    <filterColumn colId="5" showButton="0"/>
    <filterColumn colId="6" showButton="0"/>
    <filterColumn colId="7" showButton="0"/>
    <filterColumn colId="8" showButton="0"/>
    <filterColumn colId="9" showButton="0"/>
    <filterColumn colId="10" showButton="0"/>
    <filterColumn colId="12" showButton="0"/>
    <filterColumn colId="14" showButton="0"/>
    <filterColumn colId="15" showButton="0"/>
    <filterColumn colId="17" showButton="0"/>
    <filterColumn colId="19" showButton="0"/>
    <filterColumn colId="21" showButton="0"/>
  </autoFilter>
  <mergeCells count="285">
    <mergeCell ref="A43:L43"/>
    <mergeCell ref="M43:U43"/>
    <mergeCell ref="S2:X2"/>
    <mergeCell ref="F62:L62"/>
    <mergeCell ref="A58:E58"/>
    <mergeCell ref="F58:L58"/>
    <mergeCell ref="P7:X7"/>
    <mergeCell ref="V8:X8"/>
    <mergeCell ref="V14:X14"/>
    <mergeCell ref="V15:X15"/>
    <mergeCell ref="M56:N56"/>
    <mergeCell ref="O56:Q56"/>
    <mergeCell ref="M58:N58"/>
    <mergeCell ref="O58:Q58"/>
    <mergeCell ref="F56:L56"/>
    <mergeCell ref="M42:U42"/>
    <mergeCell ref="M59:N59"/>
    <mergeCell ref="A60:E60"/>
    <mergeCell ref="O59:Q59"/>
    <mergeCell ref="M60:N60"/>
    <mergeCell ref="F52:L55"/>
    <mergeCell ref="R56:S56"/>
    <mergeCell ref="R60:S60"/>
    <mergeCell ref="T60:U60"/>
    <mergeCell ref="V60:W60"/>
    <mergeCell ref="V59:W59"/>
    <mergeCell ref="A61:E61"/>
    <mergeCell ref="F61:L61"/>
    <mergeCell ref="A62:E62"/>
    <mergeCell ref="V61:W61"/>
    <mergeCell ref="M61:N61"/>
    <mergeCell ref="O61:Q61"/>
    <mergeCell ref="O62:Q62"/>
    <mergeCell ref="V62:W62"/>
    <mergeCell ref="R61:S61"/>
    <mergeCell ref="T61:U61"/>
    <mergeCell ref="R59:S59"/>
    <mergeCell ref="F60:L60"/>
    <mergeCell ref="F59:L59"/>
    <mergeCell ref="T59:U59"/>
    <mergeCell ref="O60:Q60"/>
    <mergeCell ref="V58:W58"/>
    <mergeCell ref="V56:W56"/>
    <mergeCell ref="F57:L57"/>
    <mergeCell ref="M57:N57"/>
    <mergeCell ref="O57:Q57"/>
    <mergeCell ref="R57:S57"/>
    <mergeCell ref="T57:U57"/>
    <mergeCell ref="V57:W57"/>
    <mergeCell ref="T56:U56"/>
    <mergeCell ref="R58:S58"/>
    <mergeCell ref="T58:U58"/>
    <mergeCell ref="S20:U20"/>
    <mergeCell ref="V17:X17"/>
    <mergeCell ref="V18:X18"/>
    <mergeCell ref="V19:X19"/>
    <mergeCell ref="S18:U18"/>
    <mergeCell ref="V28:X28"/>
    <mergeCell ref="V29:X29"/>
    <mergeCell ref="V30:X30"/>
    <mergeCell ref="V31:X31"/>
    <mergeCell ref="S23:U23"/>
    <mergeCell ref="S25:U25"/>
    <mergeCell ref="V33:X33"/>
    <mergeCell ref="V34:X34"/>
    <mergeCell ref="V35:X35"/>
    <mergeCell ref="V26:X26"/>
    <mergeCell ref="V27:X27"/>
    <mergeCell ref="A63:L63"/>
    <mergeCell ref="V32:X32"/>
    <mergeCell ref="O53:Q55"/>
    <mergeCell ref="R55:S55"/>
    <mergeCell ref="T55:U55"/>
    <mergeCell ref="A46:L46"/>
    <mergeCell ref="A47:L47"/>
    <mergeCell ref="A39:X39"/>
    <mergeCell ref="M48:X48"/>
    <mergeCell ref="M44:U44"/>
    <mergeCell ref="M45:U45"/>
    <mergeCell ref="M46:U46"/>
    <mergeCell ref="M47:U47"/>
    <mergeCell ref="V42:X42"/>
    <mergeCell ref="V44:X44"/>
    <mergeCell ref="A48:L48"/>
    <mergeCell ref="M52:N55"/>
    <mergeCell ref="A56:E56"/>
    <mergeCell ref="A57:E57"/>
    <mergeCell ref="A64:L64"/>
    <mergeCell ref="A66:L66"/>
    <mergeCell ref="M63:W63"/>
    <mergeCell ref="R62:S62"/>
    <mergeCell ref="T62:U62"/>
    <mergeCell ref="M62:N62"/>
    <mergeCell ref="M64:W64"/>
    <mergeCell ref="M66:W66"/>
    <mergeCell ref="A65:L65"/>
    <mergeCell ref="M65:W65"/>
    <mergeCell ref="V9:X9"/>
    <mergeCell ref="V10:X10"/>
    <mergeCell ref="V11:X11"/>
    <mergeCell ref="V12:X12"/>
    <mergeCell ref="V13:X13"/>
    <mergeCell ref="V22:X22"/>
    <mergeCell ref="V23:X23"/>
    <mergeCell ref="V24:X24"/>
    <mergeCell ref="V25:X25"/>
    <mergeCell ref="V16:X16"/>
    <mergeCell ref="V20:X20"/>
    <mergeCell ref="V21:X21"/>
    <mergeCell ref="A29:D33"/>
    <mergeCell ref="E29:H29"/>
    <mergeCell ref="I29:K29"/>
    <mergeCell ref="L29:O29"/>
    <mergeCell ref="P29:R29"/>
    <mergeCell ref="S29:U29"/>
    <mergeCell ref="I36:K36"/>
    <mergeCell ref="I30:K30"/>
    <mergeCell ref="V38:X38"/>
    <mergeCell ref="P38:R38"/>
    <mergeCell ref="S38:U38"/>
    <mergeCell ref="E37:H37"/>
    <mergeCell ref="I37:K37"/>
    <mergeCell ref="L37:O37"/>
    <mergeCell ref="P37:R37"/>
    <mergeCell ref="V36:X36"/>
    <mergeCell ref="V37:X37"/>
    <mergeCell ref="E30:H30"/>
    <mergeCell ref="S37:U37"/>
    <mergeCell ref="E38:H38"/>
    <mergeCell ref="I38:K38"/>
    <mergeCell ref="L38:O38"/>
    <mergeCell ref="A34:D38"/>
    <mergeCell ref="E34:H34"/>
    <mergeCell ref="I34:K34"/>
    <mergeCell ref="E35:H35"/>
    <mergeCell ref="I35:K35"/>
    <mergeCell ref="E36:H36"/>
    <mergeCell ref="X52:X55"/>
    <mergeCell ref="A42:L42"/>
    <mergeCell ref="A44:L44"/>
    <mergeCell ref="A45:L45"/>
    <mergeCell ref="L34:O34"/>
    <mergeCell ref="P34:R34"/>
    <mergeCell ref="S34:U34"/>
    <mergeCell ref="L35:O35"/>
    <mergeCell ref="P35:R35"/>
    <mergeCell ref="S35:U35"/>
    <mergeCell ref="L36:O36"/>
    <mergeCell ref="P36:R36"/>
    <mergeCell ref="S36:U36"/>
    <mergeCell ref="O52:W52"/>
    <mergeCell ref="R53:W54"/>
    <mergeCell ref="V55:W55"/>
    <mergeCell ref="A52:E55"/>
    <mergeCell ref="V45:X45"/>
    <mergeCell ref="V46:X46"/>
    <mergeCell ref="V47:X47"/>
    <mergeCell ref="E31:H31"/>
    <mergeCell ref="I31:K31"/>
    <mergeCell ref="E33:H33"/>
    <mergeCell ref="I33:K33"/>
    <mergeCell ref="L33:O33"/>
    <mergeCell ref="P33:R33"/>
    <mergeCell ref="S33:U33"/>
    <mergeCell ref="L28:O28"/>
    <mergeCell ref="P28:R28"/>
    <mergeCell ref="S28:U28"/>
    <mergeCell ref="I28:K28"/>
    <mergeCell ref="L30:O30"/>
    <mergeCell ref="P30:R30"/>
    <mergeCell ref="S30:U30"/>
    <mergeCell ref="E26:H26"/>
    <mergeCell ref="I26:K26"/>
    <mergeCell ref="L26:O26"/>
    <mergeCell ref="P26:R26"/>
    <mergeCell ref="S26:U26"/>
    <mergeCell ref="A24:D28"/>
    <mergeCell ref="E24:H24"/>
    <mergeCell ref="I24:K24"/>
    <mergeCell ref="L24:O24"/>
    <mergeCell ref="P24:R24"/>
    <mergeCell ref="S24:U24"/>
    <mergeCell ref="E25:H25"/>
    <mergeCell ref="I25:K25"/>
    <mergeCell ref="L25:O25"/>
    <mergeCell ref="P25:R25"/>
    <mergeCell ref="E27:H27"/>
    <mergeCell ref="I27:K27"/>
    <mergeCell ref="L27:O27"/>
    <mergeCell ref="P27:R27"/>
    <mergeCell ref="S27:U27"/>
    <mergeCell ref="E28:H28"/>
    <mergeCell ref="E21:H21"/>
    <mergeCell ref="I21:K21"/>
    <mergeCell ref="L21:O21"/>
    <mergeCell ref="P21:R21"/>
    <mergeCell ref="S21:U21"/>
    <mergeCell ref="A19:D23"/>
    <mergeCell ref="E19:H19"/>
    <mergeCell ref="I19:K19"/>
    <mergeCell ref="L19:O19"/>
    <mergeCell ref="P19:R19"/>
    <mergeCell ref="S19:U19"/>
    <mergeCell ref="E20:H20"/>
    <mergeCell ref="I20:K20"/>
    <mergeCell ref="L20:O20"/>
    <mergeCell ref="P20:R20"/>
    <mergeCell ref="E22:H22"/>
    <mergeCell ref="I22:K22"/>
    <mergeCell ref="L22:O22"/>
    <mergeCell ref="P22:R22"/>
    <mergeCell ref="S22:U22"/>
    <mergeCell ref="E23:H23"/>
    <mergeCell ref="I23:K23"/>
    <mergeCell ref="L23:O23"/>
    <mergeCell ref="P23:R23"/>
    <mergeCell ref="A14:D18"/>
    <mergeCell ref="E14:H14"/>
    <mergeCell ref="I14:K14"/>
    <mergeCell ref="L14:O14"/>
    <mergeCell ref="P14:R14"/>
    <mergeCell ref="S14:U14"/>
    <mergeCell ref="E15:H15"/>
    <mergeCell ref="I15:K15"/>
    <mergeCell ref="L15:O15"/>
    <mergeCell ref="P15:R15"/>
    <mergeCell ref="E17:H17"/>
    <mergeCell ref="I17:K17"/>
    <mergeCell ref="L17:O17"/>
    <mergeCell ref="P17:R17"/>
    <mergeCell ref="S17:U17"/>
    <mergeCell ref="E18:H18"/>
    <mergeCell ref="I18:K18"/>
    <mergeCell ref="L18:O18"/>
    <mergeCell ref="P18:R18"/>
    <mergeCell ref="S15:U15"/>
    <mergeCell ref="E13:H13"/>
    <mergeCell ref="I13:K13"/>
    <mergeCell ref="L13:O13"/>
    <mergeCell ref="P13:R13"/>
    <mergeCell ref="S13:U13"/>
    <mergeCell ref="S11:U11"/>
    <mergeCell ref="E16:H16"/>
    <mergeCell ref="I16:K16"/>
    <mergeCell ref="L16:O16"/>
    <mergeCell ref="P16:R16"/>
    <mergeCell ref="S16:U16"/>
    <mergeCell ref="I9:K9"/>
    <mergeCell ref="L9:O9"/>
    <mergeCell ref="P9:R9"/>
    <mergeCell ref="S9:U9"/>
    <mergeCell ref="E10:H10"/>
    <mergeCell ref="I10:K10"/>
    <mergeCell ref="L10:O10"/>
    <mergeCell ref="E12:H12"/>
    <mergeCell ref="I12:K12"/>
    <mergeCell ref="L12:O12"/>
    <mergeCell ref="P12:R12"/>
    <mergeCell ref="S12:U12"/>
    <mergeCell ref="P10:R10"/>
    <mergeCell ref="S10:U10"/>
    <mergeCell ref="I1:M1"/>
    <mergeCell ref="S1:U1"/>
    <mergeCell ref="V1:X1"/>
    <mergeCell ref="A2:G2"/>
    <mergeCell ref="L31:O31"/>
    <mergeCell ref="P31:R31"/>
    <mergeCell ref="S31:U31"/>
    <mergeCell ref="E32:H32"/>
    <mergeCell ref="I32:K32"/>
    <mergeCell ref="L32:O32"/>
    <mergeCell ref="P32:R32"/>
    <mergeCell ref="S32:U32"/>
    <mergeCell ref="A7:D8"/>
    <mergeCell ref="E7:H8"/>
    <mergeCell ref="I7:K8"/>
    <mergeCell ref="L7:O8"/>
    <mergeCell ref="P8:R8"/>
    <mergeCell ref="S8:U8"/>
    <mergeCell ref="E11:H11"/>
    <mergeCell ref="I11:K11"/>
    <mergeCell ref="L11:O11"/>
    <mergeCell ref="P11:R11"/>
    <mergeCell ref="A9:D13"/>
    <mergeCell ref="E9:H9"/>
  </mergeCells>
  <phoneticPr fontId="2"/>
  <dataValidations count="2">
    <dataValidation type="list" allowBlank="1" showInputMessage="1" showErrorMessage="1" sqref="V1" xr:uid="{00000000-0002-0000-0100-000000000000}">
      <formula1>$Z$2:$AG$2</formula1>
    </dataValidation>
    <dataValidation type="list" allowBlank="1" showInputMessage="1" showErrorMessage="1" sqref="X56:X66" xr:uid="{00000000-0002-0000-0100-000001000000}">
      <formula1>$Z$3:$AA$3</formula1>
    </dataValidation>
  </dataValidations>
  <printOptions horizontalCentered="1"/>
  <pageMargins left="0.19685039370078741" right="0.19685039370078741" top="0.19685039370078741" bottom="0.19685039370078741" header="0" footer="0"/>
  <pageSetup paperSize="9" scale="94" fitToHeight="0" orientation="portrait"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D8A3D-0E7A-4B43-BD7B-686D6BACDDAD}">
  <sheetPr>
    <pageSetUpPr fitToPage="1"/>
  </sheetPr>
  <dimension ref="A1:AH96"/>
  <sheetViews>
    <sheetView view="pageBreakPreview" topLeftCell="A72" zoomScale="85" zoomScaleNormal="100" zoomScaleSheetLayoutView="85" workbookViewId="0">
      <selection activeCell="AN91" sqref="AN91"/>
    </sheetView>
  </sheetViews>
  <sheetFormatPr defaultColWidth="4" defaultRowHeight="24.75" customHeight="1"/>
  <cols>
    <col min="1" max="4" width="4" style="13"/>
    <col min="5" max="5" width="5" style="13" customWidth="1"/>
    <col min="6" max="13" width="4" style="13"/>
    <col min="14" max="19" width="4" style="13" customWidth="1"/>
    <col min="20" max="20" width="4" style="13"/>
    <col min="21" max="24" width="4" style="13" customWidth="1"/>
    <col min="25" max="25" width="8.625" style="6" customWidth="1"/>
    <col min="26" max="38" width="7.625" style="6" customWidth="1"/>
    <col min="39" max="16384" width="4" style="6"/>
  </cols>
  <sheetData>
    <row r="1" spans="1:34" ht="24.75" customHeight="1">
      <c r="A1" s="17" t="s">
        <v>123</v>
      </c>
      <c r="B1" s="17"/>
      <c r="C1" s="17"/>
      <c r="D1" s="17"/>
      <c r="E1" s="17"/>
      <c r="F1" s="17"/>
      <c r="G1" s="17"/>
      <c r="H1" s="17"/>
      <c r="I1" s="217" t="s">
        <v>171</v>
      </c>
      <c r="J1" s="217"/>
      <c r="K1" s="217"/>
      <c r="L1" s="217"/>
      <c r="M1" s="217"/>
      <c r="N1" s="17"/>
      <c r="O1" s="17"/>
      <c r="P1" s="18"/>
      <c r="Q1" s="18"/>
      <c r="R1" s="18"/>
      <c r="S1" s="218" t="s">
        <v>1</v>
      </c>
      <c r="T1" s="218"/>
      <c r="U1" s="218"/>
      <c r="V1" s="219">
        <v>10</v>
      </c>
      <c r="W1" s="219"/>
      <c r="X1" s="219"/>
      <c r="Y1" s="2" t="s">
        <v>2</v>
      </c>
      <c r="Z1" s="2" t="s">
        <v>3</v>
      </c>
      <c r="AA1" s="2" t="s">
        <v>4</v>
      </c>
      <c r="AB1" s="2" t="s">
        <v>5</v>
      </c>
      <c r="AC1" s="2" t="s">
        <v>6</v>
      </c>
      <c r="AD1" s="2" t="s">
        <v>7</v>
      </c>
      <c r="AE1" s="2" t="s">
        <v>8</v>
      </c>
      <c r="AF1" s="2" t="s">
        <v>9</v>
      </c>
      <c r="AG1" s="2" t="s">
        <v>10</v>
      </c>
    </row>
    <row r="2" spans="1:34" ht="24.75" customHeight="1">
      <c r="A2" s="220" t="s">
        <v>11</v>
      </c>
      <c r="B2" s="220"/>
      <c r="C2" s="220"/>
      <c r="D2" s="220"/>
      <c r="E2" s="220"/>
      <c r="F2" s="220"/>
      <c r="G2" s="220"/>
      <c r="H2" s="17"/>
      <c r="I2" s="19"/>
      <c r="J2" s="19"/>
      <c r="K2" s="19"/>
      <c r="L2" s="19"/>
      <c r="M2" s="19"/>
      <c r="N2" s="19"/>
      <c r="O2" s="19"/>
      <c r="P2" s="17"/>
      <c r="Q2" s="17"/>
      <c r="R2" s="17"/>
      <c r="S2" s="394" t="s">
        <v>190</v>
      </c>
      <c r="T2" s="395"/>
      <c r="U2" s="395"/>
      <c r="V2" s="395"/>
      <c r="W2" s="395"/>
      <c r="X2" s="395"/>
      <c r="Z2" s="7">
        <v>10.9</v>
      </c>
      <c r="AA2" s="7">
        <v>10.72</v>
      </c>
      <c r="AB2" s="7">
        <v>10.68</v>
      </c>
      <c r="AC2" s="7">
        <v>10.54</v>
      </c>
      <c r="AD2" s="7">
        <v>10.45</v>
      </c>
      <c r="AE2" s="7">
        <v>10.27</v>
      </c>
      <c r="AF2" s="7">
        <v>10.14</v>
      </c>
      <c r="AG2" s="7">
        <v>10</v>
      </c>
    </row>
    <row r="3" spans="1:34" ht="20.100000000000001" customHeight="1">
      <c r="A3" s="10" t="s">
        <v>147</v>
      </c>
      <c r="B3" s="10"/>
      <c r="C3" s="10"/>
      <c r="D3" s="10"/>
      <c r="E3" s="10"/>
      <c r="F3" s="10"/>
      <c r="G3" s="10"/>
      <c r="H3" s="10"/>
      <c r="I3" s="10"/>
      <c r="J3" s="10"/>
      <c r="K3" s="10"/>
      <c r="L3" s="10"/>
      <c r="M3" s="10"/>
      <c r="N3" s="10"/>
      <c r="O3" s="10"/>
      <c r="P3" s="10"/>
      <c r="Q3" s="10"/>
      <c r="R3" s="10"/>
      <c r="S3" s="10"/>
      <c r="T3" s="10"/>
      <c r="U3" s="10"/>
      <c r="V3" s="10"/>
      <c r="W3" s="10"/>
      <c r="X3" s="10"/>
      <c r="Z3" s="6" t="s">
        <v>14</v>
      </c>
      <c r="AA3" s="6" t="s">
        <v>15</v>
      </c>
    </row>
    <row r="4" spans="1:34" ht="20.100000000000001" customHeight="1">
      <c r="A4" s="10" t="s">
        <v>155</v>
      </c>
      <c r="B4" s="10"/>
      <c r="C4" s="10"/>
      <c r="D4" s="10"/>
      <c r="E4" s="10"/>
      <c r="F4" s="10"/>
      <c r="G4" s="10"/>
      <c r="H4" s="10"/>
      <c r="I4" s="10"/>
      <c r="J4" s="10"/>
      <c r="K4" s="10"/>
      <c r="L4" s="10"/>
      <c r="M4" s="10"/>
      <c r="N4" s="10"/>
      <c r="O4" s="10"/>
      <c r="P4" s="10"/>
      <c r="Q4" s="10"/>
      <c r="R4" s="10"/>
      <c r="S4" s="10"/>
      <c r="T4" s="10"/>
      <c r="U4" s="10"/>
      <c r="V4" s="10"/>
      <c r="W4" s="10"/>
      <c r="X4" s="10"/>
    </row>
    <row r="5" spans="1:34" ht="20.100000000000001" customHeight="1">
      <c r="A5" s="10" t="s">
        <v>173</v>
      </c>
      <c r="B5" s="10"/>
      <c r="C5" s="10"/>
      <c r="D5" s="10"/>
      <c r="E5" s="10"/>
      <c r="F5" s="10"/>
      <c r="G5" s="10"/>
      <c r="H5" s="10"/>
      <c r="I5" s="10"/>
      <c r="J5" s="10"/>
      <c r="K5" s="10"/>
      <c r="L5" s="10"/>
      <c r="M5" s="10"/>
      <c r="N5" s="10"/>
      <c r="O5" s="10"/>
      <c r="P5" s="10"/>
      <c r="Q5" s="10"/>
      <c r="R5" s="10"/>
      <c r="S5" s="10"/>
      <c r="T5" s="10"/>
      <c r="U5" s="10"/>
      <c r="V5" s="10"/>
      <c r="W5" s="10"/>
      <c r="X5" s="10"/>
    </row>
    <row r="6" spans="1:34" ht="20.100000000000001" customHeight="1" thickBot="1">
      <c r="A6" s="10" t="s">
        <v>17</v>
      </c>
      <c r="B6" s="10"/>
      <c r="C6" s="10"/>
      <c r="D6" s="10"/>
      <c r="E6" s="10"/>
      <c r="F6" s="10"/>
      <c r="G6" s="10"/>
      <c r="H6" s="10"/>
      <c r="I6" s="10"/>
      <c r="J6" s="10"/>
      <c r="K6" s="10"/>
      <c r="L6" s="10"/>
      <c r="M6" s="10"/>
      <c r="N6" s="10"/>
      <c r="O6" s="10"/>
      <c r="P6" s="10"/>
      <c r="Q6" s="10"/>
      <c r="R6" s="10"/>
      <c r="S6" s="10"/>
      <c r="T6" s="10"/>
      <c r="U6" s="10"/>
      <c r="V6" s="10"/>
      <c r="W6" s="10"/>
      <c r="X6" s="10"/>
    </row>
    <row r="7" spans="1:34" ht="20.100000000000001" customHeight="1" thickTop="1">
      <c r="A7" s="230" t="s">
        <v>18</v>
      </c>
      <c r="B7" s="231"/>
      <c r="C7" s="231"/>
      <c r="D7" s="231"/>
      <c r="E7" s="234" t="s">
        <v>19</v>
      </c>
      <c r="F7" s="235"/>
      <c r="G7" s="235"/>
      <c r="H7" s="236"/>
      <c r="I7" s="240" t="s">
        <v>20</v>
      </c>
      <c r="J7" s="241"/>
      <c r="K7" s="242"/>
      <c r="L7" s="246" t="s">
        <v>128</v>
      </c>
      <c r="M7" s="231"/>
      <c r="N7" s="231"/>
      <c r="O7" s="247"/>
      <c r="P7" s="402" t="s">
        <v>129</v>
      </c>
      <c r="Q7" s="403"/>
      <c r="R7" s="403"/>
      <c r="S7" s="403"/>
      <c r="T7" s="403"/>
      <c r="U7" s="403"/>
      <c r="V7" s="403"/>
      <c r="W7" s="403"/>
      <c r="X7" s="404"/>
    </row>
    <row r="8" spans="1:34" ht="20.100000000000001" customHeight="1" thickBot="1">
      <c r="A8" s="232"/>
      <c r="B8" s="233"/>
      <c r="C8" s="233"/>
      <c r="D8" s="233"/>
      <c r="E8" s="237"/>
      <c r="F8" s="238"/>
      <c r="G8" s="238"/>
      <c r="H8" s="239"/>
      <c r="I8" s="243"/>
      <c r="J8" s="244"/>
      <c r="K8" s="245"/>
      <c r="L8" s="233"/>
      <c r="M8" s="233"/>
      <c r="N8" s="233"/>
      <c r="O8" s="248"/>
      <c r="P8" s="249" t="s">
        <v>23</v>
      </c>
      <c r="Q8" s="250"/>
      <c r="R8" s="251"/>
      <c r="S8" s="252" t="s">
        <v>24</v>
      </c>
      <c r="T8" s="250"/>
      <c r="U8" s="251"/>
      <c r="V8" s="405" t="s">
        <v>146</v>
      </c>
      <c r="W8" s="406"/>
      <c r="X8" s="407"/>
      <c r="Z8" s="6" t="s">
        <v>138</v>
      </c>
    </row>
    <row r="9" spans="1:34" ht="15" customHeight="1" thickTop="1">
      <c r="A9" s="253" t="s">
        <v>103</v>
      </c>
      <c r="B9" s="241"/>
      <c r="C9" s="241"/>
      <c r="D9" s="242"/>
      <c r="E9" s="260" t="s">
        <v>26</v>
      </c>
      <c r="F9" s="261"/>
      <c r="G9" s="261"/>
      <c r="H9" s="262"/>
      <c r="I9" s="279">
        <v>358</v>
      </c>
      <c r="J9" s="412"/>
      <c r="K9" s="413"/>
      <c r="L9" s="263">
        <f t="shared" ref="L9:L38" si="0">ROUNDDOWN(I9*$V$1,0)</f>
        <v>3580</v>
      </c>
      <c r="M9" s="263"/>
      <c r="N9" s="263"/>
      <c r="O9" s="264"/>
      <c r="P9" s="265">
        <f t="shared" ref="P9:P38" si="1">+L9-ROUNDDOWN(L9*0.9,0)</f>
        <v>358</v>
      </c>
      <c r="Q9" s="266"/>
      <c r="R9" s="267"/>
      <c r="S9" s="268">
        <f t="shared" ref="S9:S38" si="2">+L9-ROUNDDOWN(L9*0.8,0)</f>
        <v>716</v>
      </c>
      <c r="T9" s="266"/>
      <c r="U9" s="267"/>
      <c r="V9" s="268">
        <f t="shared" ref="V9:V38" si="3">+L9-ROUNDDOWN(L9*0.7,0)</f>
        <v>1074</v>
      </c>
      <c r="W9" s="266"/>
      <c r="X9" s="314"/>
      <c r="Z9" s="6">
        <f>ROUNDDOWN(L9*0.9,0)</f>
        <v>3222</v>
      </c>
      <c r="AA9" s="6">
        <f>ROUNDDOWN(L9*0.8,0)</f>
        <v>2864</v>
      </c>
      <c r="AB9" s="6">
        <f>ROUNDDOWN(L9*0.7,0)</f>
        <v>2506</v>
      </c>
      <c r="AC9" s="12">
        <f>+L9-Z9</f>
        <v>358</v>
      </c>
      <c r="AD9" s="12">
        <f>+L9-AA9</f>
        <v>716</v>
      </c>
      <c r="AE9" s="12">
        <f>+L9-AB9</f>
        <v>1074</v>
      </c>
      <c r="AF9" s="12">
        <f>+P9-AC9</f>
        <v>0</v>
      </c>
      <c r="AG9" s="12">
        <f>+S9-AD9</f>
        <v>0</v>
      </c>
      <c r="AH9" s="12">
        <f>+V9-AE9</f>
        <v>0</v>
      </c>
    </row>
    <row r="10" spans="1:34" ht="15" customHeight="1">
      <c r="A10" s="254"/>
      <c r="B10" s="255"/>
      <c r="C10" s="255"/>
      <c r="D10" s="256"/>
      <c r="E10" s="227" t="s">
        <v>27</v>
      </c>
      <c r="F10" s="228"/>
      <c r="G10" s="228"/>
      <c r="H10" s="229"/>
      <c r="I10" s="222">
        <v>409</v>
      </c>
      <c r="J10" s="414"/>
      <c r="K10" s="415"/>
      <c r="L10" s="221">
        <f t="shared" si="0"/>
        <v>4090</v>
      </c>
      <c r="M10" s="221"/>
      <c r="N10" s="221"/>
      <c r="O10" s="222"/>
      <c r="P10" s="223">
        <f t="shared" si="1"/>
        <v>409</v>
      </c>
      <c r="Q10" s="224"/>
      <c r="R10" s="225"/>
      <c r="S10" s="226">
        <f t="shared" si="2"/>
        <v>818</v>
      </c>
      <c r="T10" s="224"/>
      <c r="U10" s="225"/>
      <c r="V10" s="226">
        <f t="shared" si="3"/>
        <v>1227</v>
      </c>
      <c r="W10" s="224"/>
      <c r="X10" s="312"/>
      <c r="Z10" s="6">
        <f t="shared" ref="Z10:Z38" si="4">ROUNDDOWN(L10*0.9,0)</f>
        <v>3681</v>
      </c>
      <c r="AA10" s="6">
        <f t="shared" ref="AA10:AA38" si="5">ROUNDDOWN(L10*0.8,0)</f>
        <v>3272</v>
      </c>
      <c r="AB10" s="6">
        <f t="shared" ref="AB10:AB38" si="6">ROUNDDOWN(L10*0.7,0)</f>
        <v>2863</v>
      </c>
      <c r="AC10" s="12">
        <f t="shared" ref="AC10:AC38" si="7">+L10-Z10</f>
        <v>409</v>
      </c>
      <c r="AD10" s="12">
        <f t="shared" ref="AD10:AD38" si="8">+L10-AA10</f>
        <v>818</v>
      </c>
      <c r="AE10" s="12">
        <f t="shared" ref="AE10:AE38" si="9">+L10-AB10</f>
        <v>1227</v>
      </c>
      <c r="AF10" s="12">
        <f t="shared" ref="AF10:AF38" si="10">+P10-AC10</f>
        <v>0</v>
      </c>
      <c r="AG10" s="12">
        <f t="shared" ref="AG10:AG38" si="11">+S10-AD10</f>
        <v>0</v>
      </c>
      <c r="AH10" s="12">
        <f t="shared" ref="AH10:AH38" si="12">+V10-AE10</f>
        <v>0</v>
      </c>
    </row>
    <row r="11" spans="1:34" ht="15" customHeight="1">
      <c r="A11" s="254"/>
      <c r="B11" s="255"/>
      <c r="C11" s="255"/>
      <c r="D11" s="256"/>
      <c r="E11" s="227" t="s">
        <v>28</v>
      </c>
      <c r="F11" s="228"/>
      <c r="G11" s="228"/>
      <c r="H11" s="229"/>
      <c r="I11" s="222">
        <v>462</v>
      </c>
      <c r="J11" s="414"/>
      <c r="K11" s="415"/>
      <c r="L11" s="221">
        <f t="shared" si="0"/>
        <v>4620</v>
      </c>
      <c r="M11" s="221"/>
      <c r="N11" s="221"/>
      <c r="O11" s="222"/>
      <c r="P11" s="223">
        <f t="shared" si="1"/>
        <v>462</v>
      </c>
      <c r="Q11" s="224"/>
      <c r="R11" s="225"/>
      <c r="S11" s="226">
        <f t="shared" si="2"/>
        <v>924</v>
      </c>
      <c r="T11" s="224"/>
      <c r="U11" s="225"/>
      <c r="V11" s="226">
        <f t="shared" si="3"/>
        <v>1386</v>
      </c>
      <c r="W11" s="224"/>
      <c r="X11" s="312"/>
      <c r="Z11" s="6">
        <f t="shared" si="4"/>
        <v>4158</v>
      </c>
      <c r="AA11" s="6">
        <f t="shared" si="5"/>
        <v>3696</v>
      </c>
      <c r="AB11" s="6">
        <f t="shared" si="6"/>
        <v>3234</v>
      </c>
      <c r="AC11" s="12">
        <f t="shared" si="7"/>
        <v>462</v>
      </c>
      <c r="AD11" s="12">
        <f t="shared" si="8"/>
        <v>924</v>
      </c>
      <c r="AE11" s="12">
        <f t="shared" si="9"/>
        <v>1386</v>
      </c>
      <c r="AF11" s="12">
        <f t="shared" si="10"/>
        <v>0</v>
      </c>
      <c r="AG11" s="12">
        <f t="shared" si="11"/>
        <v>0</v>
      </c>
      <c r="AH11" s="12">
        <f t="shared" si="12"/>
        <v>0</v>
      </c>
    </row>
    <row r="12" spans="1:34" ht="15" customHeight="1">
      <c r="A12" s="254"/>
      <c r="B12" s="255"/>
      <c r="C12" s="255"/>
      <c r="D12" s="256"/>
      <c r="E12" s="227" t="s">
        <v>29</v>
      </c>
      <c r="F12" s="228"/>
      <c r="G12" s="228"/>
      <c r="H12" s="229"/>
      <c r="I12" s="222">
        <v>513</v>
      </c>
      <c r="J12" s="414"/>
      <c r="K12" s="415"/>
      <c r="L12" s="221">
        <f t="shared" si="0"/>
        <v>5130</v>
      </c>
      <c r="M12" s="221"/>
      <c r="N12" s="221"/>
      <c r="O12" s="222"/>
      <c r="P12" s="223">
        <f t="shared" si="1"/>
        <v>513</v>
      </c>
      <c r="Q12" s="224"/>
      <c r="R12" s="225"/>
      <c r="S12" s="226">
        <f t="shared" si="2"/>
        <v>1026</v>
      </c>
      <c r="T12" s="224"/>
      <c r="U12" s="225"/>
      <c r="V12" s="226">
        <f t="shared" si="3"/>
        <v>1539</v>
      </c>
      <c r="W12" s="224"/>
      <c r="X12" s="312"/>
      <c r="Z12" s="6">
        <f t="shared" si="4"/>
        <v>4617</v>
      </c>
      <c r="AA12" s="6">
        <f t="shared" si="5"/>
        <v>4104</v>
      </c>
      <c r="AB12" s="6">
        <f t="shared" si="6"/>
        <v>3591</v>
      </c>
      <c r="AC12" s="12">
        <f t="shared" si="7"/>
        <v>513</v>
      </c>
      <c r="AD12" s="12">
        <f t="shared" si="8"/>
        <v>1026</v>
      </c>
      <c r="AE12" s="12">
        <f t="shared" si="9"/>
        <v>1539</v>
      </c>
      <c r="AF12" s="12">
        <f t="shared" si="10"/>
        <v>0</v>
      </c>
      <c r="AG12" s="12">
        <f t="shared" si="11"/>
        <v>0</v>
      </c>
      <c r="AH12" s="12">
        <f t="shared" si="12"/>
        <v>0</v>
      </c>
    </row>
    <row r="13" spans="1:34" ht="15" customHeight="1" thickBot="1">
      <c r="A13" s="257"/>
      <c r="B13" s="258"/>
      <c r="C13" s="258"/>
      <c r="D13" s="259"/>
      <c r="E13" s="269" t="s">
        <v>30</v>
      </c>
      <c r="F13" s="270"/>
      <c r="G13" s="270"/>
      <c r="H13" s="271"/>
      <c r="I13" s="281">
        <v>568</v>
      </c>
      <c r="J13" s="416"/>
      <c r="K13" s="417"/>
      <c r="L13" s="272">
        <f t="shared" si="0"/>
        <v>5680</v>
      </c>
      <c r="M13" s="272"/>
      <c r="N13" s="272"/>
      <c r="O13" s="273"/>
      <c r="P13" s="274">
        <f t="shared" si="1"/>
        <v>568</v>
      </c>
      <c r="Q13" s="275"/>
      <c r="R13" s="276"/>
      <c r="S13" s="277">
        <f t="shared" si="2"/>
        <v>1136</v>
      </c>
      <c r="T13" s="275"/>
      <c r="U13" s="276"/>
      <c r="V13" s="277">
        <f t="shared" si="3"/>
        <v>1704</v>
      </c>
      <c r="W13" s="275"/>
      <c r="X13" s="315"/>
      <c r="Z13" s="6">
        <f t="shared" si="4"/>
        <v>5112</v>
      </c>
      <c r="AA13" s="6">
        <f t="shared" si="5"/>
        <v>4544</v>
      </c>
      <c r="AB13" s="6">
        <f t="shared" si="6"/>
        <v>3976</v>
      </c>
      <c r="AC13" s="12">
        <f t="shared" si="7"/>
        <v>568</v>
      </c>
      <c r="AD13" s="12">
        <f t="shared" si="8"/>
        <v>1136</v>
      </c>
      <c r="AE13" s="12">
        <f t="shared" si="9"/>
        <v>1704</v>
      </c>
      <c r="AF13" s="12">
        <f t="shared" si="10"/>
        <v>0</v>
      </c>
      <c r="AG13" s="12">
        <f t="shared" si="11"/>
        <v>0</v>
      </c>
      <c r="AH13" s="12">
        <f t="shared" si="12"/>
        <v>0</v>
      </c>
    </row>
    <row r="14" spans="1:34" ht="15" customHeight="1" thickTop="1">
      <c r="A14" s="253" t="s">
        <v>104</v>
      </c>
      <c r="B14" s="241"/>
      <c r="C14" s="241"/>
      <c r="D14" s="242"/>
      <c r="E14" s="260" t="s">
        <v>26</v>
      </c>
      <c r="F14" s="261"/>
      <c r="G14" s="261"/>
      <c r="H14" s="262"/>
      <c r="I14" s="279">
        <v>376</v>
      </c>
      <c r="J14" s="412"/>
      <c r="K14" s="413"/>
      <c r="L14" s="278">
        <f t="shared" si="0"/>
        <v>3760</v>
      </c>
      <c r="M14" s="278"/>
      <c r="N14" s="278"/>
      <c r="O14" s="279"/>
      <c r="P14" s="265">
        <f t="shared" si="1"/>
        <v>376</v>
      </c>
      <c r="Q14" s="266"/>
      <c r="R14" s="267"/>
      <c r="S14" s="268">
        <f t="shared" si="2"/>
        <v>752</v>
      </c>
      <c r="T14" s="266"/>
      <c r="U14" s="267"/>
      <c r="V14" s="268">
        <f t="shared" si="3"/>
        <v>1128</v>
      </c>
      <c r="W14" s="266"/>
      <c r="X14" s="314"/>
      <c r="Z14" s="6">
        <f t="shared" si="4"/>
        <v>3384</v>
      </c>
      <c r="AA14" s="6">
        <f t="shared" si="5"/>
        <v>3008</v>
      </c>
      <c r="AB14" s="6">
        <f t="shared" si="6"/>
        <v>2632</v>
      </c>
      <c r="AC14" s="12">
        <f t="shared" si="7"/>
        <v>376</v>
      </c>
      <c r="AD14" s="12">
        <f t="shared" si="8"/>
        <v>752</v>
      </c>
      <c r="AE14" s="12">
        <f t="shared" si="9"/>
        <v>1128</v>
      </c>
      <c r="AF14" s="12">
        <f t="shared" si="10"/>
        <v>0</v>
      </c>
      <c r="AG14" s="12">
        <f t="shared" si="11"/>
        <v>0</v>
      </c>
      <c r="AH14" s="12">
        <f t="shared" si="12"/>
        <v>0</v>
      </c>
    </row>
    <row r="15" spans="1:34" ht="15" customHeight="1">
      <c r="A15" s="254"/>
      <c r="B15" s="255"/>
      <c r="C15" s="255"/>
      <c r="D15" s="256"/>
      <c r="E15" s="227" t="s">
        <v>27</v>
      </c>
      <c r="F15" s="228"/>
      <c r="G15" s="228"/>
      <c r="H15" s="229"/>
      <c r="I15" s="222">
        <v>430</v>
      </c>
      <c r="J15" s="414"/>
      <c r="K15" s="415"/>
      <c r="L15" s="221">
        <f t="shared" si="0"/>
        <v>4300</v>
      </c>
      <c r="M15" s="221"/>
      <c r="N15" s="221"/>
      <c r="O15" s="222"/>
      <c r="P15" s="223">
        <f t="shared" si="1"/>
        <v>430</v>
      </c>
      <c r="Q15" s="224"/>
      <c r="R15" s="225"/>
      <c r="S15" s="226">
        <f t="shared" si="2"/>
        <v>860</v>
      </c>
      <c r="T15" s="224"/>
      <c r="U15" s="225"/>
      <c r="V15" s="226">
        <f t="shared" si="3"/>
        <v>1290</v>
      </c>
      <c r="W15" s="224"/>
      <c r="X15" s="312"/>
      <c r="Z15" s="6">
        <f t="shared" si="4"/>
        <v>3870</v>
      </c>
      <c r="AA15" s="6">
        <f t="shared" si="5"/>
        <v>3440</v>
      </c>
      <c r="AB15" s="6">
        <f t="shared" si="6"/>
        <v>3010</v>
      </c>
      <c r="AC15" s="12">
        <f t="shared" si="7"/>
        <v>430</v>
      </c>
      <c r="AD15" s="12">
        <f t="shared" si="8"/>
        <v>860</v>
      </c>
      <c r="AE15" s="12">
        <f t="shared" si="9"/>
        <v>1290</v>
      </c>
      <c r="AF15" s="12">
        <f t="shared" si="10"/>
        <v>0</v>
      </c>
      <c r="AG15" s="12">
        <f t="shared" si="11"/>
        <v>0</v>
      </c>
      <c r="AH15" s="12">
        <f t="shared" si="12"/>
        <v>0</v>
      </c>
    </row>
    <row r="16" spans="1:34" ht="15" customHeight="1">
      <c r="A16" s="254"/>
      <c r="B16" s="255"/>
      <c r="C16" s="255"/>
      <c r="D16" s="256"/>
      <c r="E16" s="227" t="s">
        <v>28</v>
      </c>
      <c r="F16" s="228"/>
      <c r="G16" s="228"/>
      <c r="H16" s="229"/>
      <c r="I16" s="222">
        <v>486</v>
      </c>
      <c r="J16" s="414"/>
      <c r="K16" s="415"/>
      <c r="L16" s="221">
        <f t="shared" si="0"/>
        <v>4860</v>
      </c>
      <c r="M16" s="221"/>
      <c r="N16" s="221"/>
      <c r="O16" s="222"/>
      <c r="P16" s="223">
        <f t="shared" si="1"/>
        <v>486</v>
      </c>
      <c r="Q16" s="224"/>
      <c r="R16" s="225"/>
      <c r="S16" s="226">
        <f t="shared" si="2"/>
        <v>972</v>
      </c>
      <c r="T16" s="224"/>
      <c r="U16" s="225"/>
      <c r="V16" s="226">
        <f t="shared" si="3"/>
        <v>1458</v>
      </c>
      <c r="W16" s="224"/>
      <c r="X16" s="312"/>
      <c r="Z16" s="6">
        <f t="shared" si="4"/>
        <v>4374</v>
      </c>
      <c r="AA16" s="6">
        <f t="shared" si="5"/>
        <v>3888</v>
      </c>
      <c r="AB16" s="6">
        <f t="shared" si="6"/>
        <v>3402</v>
      </c>
      <c r="AC16" s="12">
        <f t="shared" si="7"/>
        <v>486</v>
      </c>
      <c r="AD16" s="12">
        <f t="shared" si="8"/>
        <v>972</v>
      </c>
      <c r="AE16" s="12">
        <f t="shared" si="9"/>
        <v>1458</v>
      </c>
      <c r="AF16" s="12">
        <f t="shared" si="10"/>
        <v>0</v>
      </c>
      <c r="AG16" s="12">
        <f t="shared" si="11"/>
        <v>0</v>
      </c>
      <c r="AH16" s="12">
        <f t="shared" si="12"/>
        <v>0</v>
      </c>
    </row>
    <row r="17" spans="1:34" ht="15" customHeight="1">
      <c r="A17" s="254"/>
      <c r="B17" s="255"/>
      <c r="C17" s="255"/>
      <c r="D17" s="256"/>
      <c r="E17" s="227" t="s">
        <v>29</v>
      </c>
      <c r="F17" s="228"/>
      <c r="G17" s="228"/>
      <c r="H17" s="229"/>
      <c r="I17" s="222">
        <v>541</v>
      </c>
      <c r="J17" s="414"/>
      <c r="K17" s="415"/>
      <c r="L17" s="221">
        <f t="shared" si="0"/>
        <v>5410</v>
      </c>
      <c r="M17" s="221"/>
      <c r="N17" s="221"/>
      <c r="O17" s="222"/>
      <c r="P17" s="223">
        <f t="shared" si="1"/>
        <v>541</v>
      </c>
      <c r="Q17" s="224"/>
      <c r="R17" s="225"/>
      <c r="S17" s="226">
        <f t="shared" si="2"/>
        <v>1082</v>
      </c>
      <c r="T17" s="224"/>
      <c r="U17" s="225"/>
      <c r="V17" s="226">
        <f t="shared" si="3"/>
        <v>1623</v>
      </c>
      <c r="W17" s="224"/>
      <c r="X17" s="312"/>
      <c r="Z17" s="6">
        <f t="shared" si="4"/>
        <v>4869</v>
      </c>
      <c r="AA17" s="6">
        <f t="shared" si="5"/>
        <v>4328</v>
      </c>
      <c r="AB17" s="6">
        <f t="shared" si="6"/>
        <v>3787</v>
      </c>
      <c r="AC17" s="12">
        <f t="shared" si="7"/>
        <v>541</v>
      </c>
      <c r="AD17" s="12">
        <f t="shared" si="8"/>
        <v>1082</v>
      </c>
      <c r="AE17" s="12">
        <f t="shared" si="9"/>
        <v>1623</v>
      </c>
      <c r="AF17" s="12">
        <f t="shared" si="10"/>
        <v>0</v>
      </c>
      <c r="AG17" s="12">
        <f t="shared" si="11"/>
        <v>0</v>
      </c>
      <c r="AH17" s="12">
        <f t="shared" si="12"/>
        <v>0</v>
      </c>
    </row>
    <row r="18" spans="1:34" ht="15" customHeight="1" thickBot="1">
      <c r="A18" s="257"/>
      <c r="B18" s="258"/>
      <c r="C18" s="258"/>
      <c r="D18" s="259"/>
      <c r="E18" s="269" t="s">
        <v>30</v>
      </c>
      <c r="F18" s="270"/>
      <c r="G18" s="270"/>
      <c r="H18" s="271"/>
      <c r="I18" s="281">
        <v>597</v>
      </c>
      <c r="J18" s="416"/>
      <c r="K18" s="417"/>
      <c r="L18" s="280">
        <f t="shared" si="0"/>
        <v>5970</v>
      </c>
      <c r="M18" s="280"/>
      <c r="N18" s="280"/>
      <c r="O18" s="281"/>
      <c r="P18" s="274">
        <f t="shared" si="1"/>
        <v>597</v>
      </c>
      <c r="Q18" s="275"/>
      <c r="R18" s="276"/>
      <c r="S18" s="277">
        <f t="shared" si="2"/>
        <v>1194</v>
      </c>
      <c r="T18" s="275"/>
      <c r="U18" s="276"/>
      <c r="V18" s="277">
        <f t="shared" si="3"/>
        <v>1791</v>
      </c>
      <c r="W18" s="275"/>
      <c r="X18" s="315"/>
      <c r="Z18" s="6">
        <f t="shared" si="4"/>
        <v>5373</v>
      </c>
      <c r="AA18" s="6">
        <f t="shared" si="5"/>
        <v>4776</v>
      </c>
      <c r="AB18" s="6">
        <f t="shared" si="6"/>
        <v>4179</v>
      </c>
      <c r="AC18" s="12">
        <f t="shared" si="7"/>
        <v>597</v>
      </c>
      <c r="AD18" s="12">
        <f t="shared" si="8"/>
        <v>1194</v>
      </c>
      <c r="AE18" s="12">
        <f t="shared" si="9"/>
        <v>1791</v>
      </c>
      <c r="AF18" s="12">
        <f t="shared" si="10"/>
        <v>0</v>
      </c>
      <c r="AG18" s="12">
        <f t="shared" si="11"/>
        <v>0</v>
      </c>
      <c r="AH18" s="12">
        <f t="shared" si="12"/>
        <v>0</v>
      </c>
    </row>
    <row r="19" spans="1:34" ht="15" customHeight="1" thickTop="1">
      <c r="A19" s="253" t="s">
        <v>105</v>
      </c>
      <c r="B19" s="241"/>
      <c r="C19" s="241"/>
      <c r="D19" s="242"/>
      <c r="E19" s="260" t="s">
        <v>26</v>
      </c>
      <c r="F19" s="261"/>
      <c r="G19" s="261"/>
      <c r="H19" s="262"/>
      <c r="I19" s="279">
        <v>544</v>
      </c>
      <c r="J19" s="412"/>
      <c r="K19" s="413"/>
      <c r="L19" s="263">
        <f t="shared" si="0"/>
        <v>5440</v>
      </c>
      <c r="M19" s="263"/>
      <c r="N19" s="263"/>
      <c r="O19" s="264"/>
      <c r="P19" s="265">
        <f t="shared" si="1"/>
        <v>544</v>
      </c>
      <c r="Q19" s="266"/>
      <c r="R19" s="267"/>
      <c r="S19" s="268">
        <f t="shared" si="2"/>
        <v>1088</v>
      </c>
      <c r="T19" s="266"/>
      <c r="U19" s="267"/>
      <c r="V19" s="268">
        <f t="shared" si="3"/>
        <v>1632</v>
      </c>
      <c r="W19" s="266"/>
      <c r="X19" s="314"/>
      <c r="Z19" s="6">
        <f t="shared" si="4"/>
        <v>4896</v>
      </c>
      <c r="AA19" s="6">
        <f t="shared" si="5"/>
        <v>4352</v>
      </c>
      <c r="AB19" s="6">
        <f t="shared" si="6"/>
        <v>3808</v>
      </c>
      <c r="AC19" s="12">
        <f t="shared" si="7"/>
        <v>544</v>
      </c>
      <c r="AD19" s="12">
        <f t="shared" si="8"/>
        <v>1088</v>
      </c>
      <c r="AE19" s="12">
        <f t="shared" si="9"/>
        <v>1632</v>
      </c>
      <c r="AF19" s="12">
        <f t="shared" si="10"/>
        <v>0</v>
      </c>
      <c r="AG19" s="12">
        <f t="shared" si="11"/>
        <v>0</v>
      </c>
      <c r="AH19" s="12">
        <f t="shared" si="12"/>
        <v>0</v>
      </c>
    </row>
    <row r="20" spans="1:34" ht="15" customHeight="1">
      <c r="A20" s="254"/>
      <c r="B20" s="255"/>
      <c r="C20" s="255"/>
      <c r="D20" s="256"/>
      <c r="E20" s="227" t="s">
        <v>27</v>
      </c>
      <c r="F20" s="228"/>
      <c r="G20" s="228"/>
      <c r="H20" s="229"/>
      <c r="I20" s="222">
        <v>643</v>
      </c>
      <c r="J20" s="414"/>
      <c r="K20" s="415"/>
      <c r="L20" s="221">
        <f t="shared" si="0"/>
        <v>6430</v>
      </c>
      <c r="M20" s="221"/>
      <c r="N20" s="221"/>
      <c r="O20" s="222"/>
      <c r="P20" s="223">
        <f t="shared" si="1"/>
        <v>643</v>
      </c>
      <c r="Q20" s="224"/>
      <c r="R20" s="225"/>
      <c r="S20" s="226">
        <f t="shared" si="2"/>
        <v>1286</v>
      </c>
      <c r="T20" s="224"/>
      <c r="U20" s="225"/>
      <c r="V20" s="226">
        <f t="shared" si="3"/>
        <v>1929</v>
      </c>
      <c r="W20" s="224"/>
      <c r="X20" s="312"/>
      <c r="Z20" s="6">
        <f t="shared" si="4"/>
        <v>5787</v>
      </c>
      <c r="AA20" s="6">
        <f t="shared" si="5"/>
        <v>5144</v>
      </c>
      <c r="AB20" s="6">
        <f t="shared" si="6"/>
        <v>4501</v>
      </c>
      <c r="AC20" s="12">
        <f t="shared" si="7"/>
        <v>643</v>
      </c>
      <c r="AD20" s="12">
        <f t="shared" si="8"/>
        <v>1286</v>
      </c>
      <c r="AE20" s="12">
        <f t="shared" si="9"/>
        <v>1929</v>
      </c>
      <c r="AF20" s="12">
        <f t="shared" si="10"/>
        <v>0</v>
      </c>
      <c r="AG20" s="12">
        <f t="shared" si="11"/>
        <v>0</v>
      </c>
      <c r="AH20" s="12">
        <f t="shared" si="12"/>
        <v>0</v>
      </c>
    </row>
    <row r="21" spans="1:34" ht="15" customHeight="1">
      <c r="A21" s="254"/>
      <c r="B21" s="255"/>
      <c r="C21" s="255"/>
      <c r="D21" s="256"/>
      <c r="E21" s="227" t="s">
        <v>28</v>
      </c>
      <c r="F21" s="228"/>
      <c r="G21" s="228"/>
      <c r="H21" s="229"/>
      <c r="I21" s="222">
        <v>743</v>
      </c>
      <c r="J21" s="414"/>
      <c r="K21" s="415"/>
      <c r="L21" s="221">
        <f t="shared" si="0"/>
        <v>7430</v>
      </c>
      <c r="M21" s="221"/>
      <c r="N21" s="221"/>
      <c r="O21" s="222"/>
      <c r="P21" s="223">
        <f t="shared" si="1"/>
        <v>743</v>
      </c>
      <c r="Q21" s="224"/>
      <c r="R21" s="225"/>
      <c r="S21" s="226">
        <f t="shared" si="2"/>
        <v>1486</v>
      </c>
      <c r="T21" s="224"/>
      <c r="U21" s="225"/>
      <c r="V21" s="226">
        <f t="shared" si="3"/>
        <v>2229</v>
      </c>
      <c r="W21" s="224"/>
      <c r="X21" s="312"/>
      <c r="Z21" s="6">
        <f t="shared" si="4"/>
        <v>6687</v>
      </c>
      <c r="AA21" s="6">
        <f t="shared" si="5"/>
        <v>5944</v>
      </c>
      <c r="AB21" s="6">
        <f t="shared" si="6"/>
        <v>5201</v>
      </c>
      <c r="AC21" s="12">
        <f t="shared" si="7"/>
        <v>743</v>
      </c>
      <c r="AD21" s="12">
        <f t="shared" si="8"/>
        <v>1486</v>
      </c>
      <c r="AE21" s="12">
        <f t="shared" si="9"/>
        <v>2229</v>
      </c>
      <c r="AF21" s="12">
        <f t="shared" si="10"/>
        <v>0</v>
      </c>
      <c r="AG21" s="12">
        <f t="shared" si="11"/>
        <v>0</v>
      </c>
      <c r="AH21" s="12">
        <f t="shared" si="12"/>
        <v>0</v>
      </c>
    </row>
    <row r="22" spans="1:34" ht="15" customHeight="1">
      <c r="A22" s="254"/>
      <c r="B22" s="255"/>
      <c r="C22" s="255"/>
      <c r="D22" s="256"/>
      <c r="E22" s="227" t="s">
        <v>29</v>
      </c>
      <c r="F22" s="228"/>
      <c r="G22" s="228"/>
      <c r="H22" s="229"/>
      <c r="I22" s="222">
        <v>840</v>
      </c>
      <c r="J22" s="414"/>
      <c r="K22" s="415"/>
      <c r="L22" s="221">
        <f t="shared" si="0"/>
        <v>8400</v>
      </c>
      <c r="M22" s="221"/>
      <c r="N22" s="221"/>
      <c r="O22" s="222"/>
      <c r="P22" s="223">
        <f t="shared" si="1"/>
        <v>840</v>
      </c>
      <c r="Q22" s="224"/>
      <c r="R22" s="225"/>
      <c r="S22" s="226">
        <f t="shared" si="2"/>
        <v>1680</v>
      </c>
      <c r="T22" s="224"/>
      <c r="U22" s="225"/>
      <c r="V22" s="226">
        <f t="shared" si="3"/>
        <v>2520</v>
      </c>
      <c r="W22" s="224"/>
      <c r="X22" s="312"/>
      <c r="Z22" s="6">
        <f t="shared" si="4"/>
        <v>7560</v>
      </c>
      <c r="AA22" s="6">
        <f t="shared" si="5"/>
        <v>6720</v>
      </c>
      <c r="AB22" s="6">
        <f t="shared" si="6"/>
        <v>5880</v>
      </c>
      <c r="AC22" s="12">
        <f t="shared" si="7"/>
        <v>840</v>
      </c>
      <c r="AD22" s="12">
        <f t="shared" si="8"/>
        <v>1680</v>
      </c>
      <c r="AE22" s="12">
        <f t="shared" si="9"/>
        <v>2520</v>
      </c>
      <c r="AF22" s="12">
        <f t="shared" si="10"/>
        <v>0</v>
      </c>
      <c r="AG22" s="12">
        <f t="shared" si="11"/>
        <v>0</v>
      </c>
      <c r="AH22" s="12">
        <f t="shared" si="12"/>
        <v>0</v>
      </c>
    </row>
    <row r="23" spans="1:34" ht="15" customHeight="1" thickBot="1">
      <c r="A23" s="257"/>
      <c r="B23" s="258"/>
      <c r="C23" s="258"/>
      <c r="D23" s="259"/>
      <c r="E23" s="269" t="s">
        <v>30</v>
      </c>
      <c r="F23" s="270"/>
      <c r="G23" s="270"/>
      <c r="H23" s="271"/>
      <c r="I23" s="281">
        <v>940</v>
      </c>
      <c r="J23" s="416"/>
      <c r="K23" s="417"/>
      <c r="L23" s="272">
        <f t="shared" si="0"/>
        <v>9400</v>
      </c>
      <c r="M23" s="272"/>
      <c r="N23" s="272"/>
      <c r="O23" s="273"/>
      <c r="P23" s="274">
        <f t="shared" si="1"/>
        <v>940</v>
      </c>
      <c r="Q23" s="275"/>
      <c r="R23" s="276"/>
      <c r="S23" s="277">
        <f t="shared" si="2"/>
        <v>1880</v>
      </c>
      <c r="T23" s="275"/>
      <c r="U23" s="276"/>
      <c r="V23" s="277">
        <f t="shared" si="3"/>
        <v>2820</v>
      </c>
      <c r="W23" s="275"/>
      <c r="X23" s="315"/>
      <c r="Z23" s="6">
        <f t="shared" si="4"/>
        <v>8460</v>
      </c>
      <c r="AA23" s="6">
        <f t="shared" si="5"/>
        <v>7520</v>
      </c>
      <c r="AB23" s="6">
        <f t="shared" si="6"/>
        <v>6580</v>
      </c>
      <c r="AC23" s="12">
        <f t="shared" si="7"/>
        <v>940</v>
      </c>
      <c r="AD23" s="12">
        <f t="shared" si="8"/>
        <v>1880</v>
      </c>
      <c r="AE23" s="12">
        <f t="shared" si="9"/>
        <v>2820</v>
      </c>
      <c r="AF23" s="12">
        <f t="shared" si="10"/>
        <v>0</v>
      </c>
      <c r="AG23" s="12">
        <f t="shared" si="11"/>
        <v>0</v>
      </c>
      <c r="AH23" s="12">
        <f t="shared" si="12"/>
        <v>0</v>
      </c>
    </row>
    <row r="24" spans="1:34" ht="15" customHeight="1" thickTop="1">
      <c r="A24" s="253" t="s">
        <v>106</v>
      </c>
      <c r="B24" s="241"/>
      <c r="C24" s="241"/>
      <c r="D24" s="242"/>
      <c r="E24" s="260" t="s">
        <v>26</v>
      </c>
      <c r="F24" s="261"/>
      <c r="G24" s="261"/>
      <c r="H24" s="262"/>
      <c r="I24" s="279">
        <v>564</v>
      </c>
      <c r="J24" s="412"/>
      <c r="K24" s="413"/>
      <c r="L24" s="278">
        <f t="shared" si="0"/>
        <v>5640</v>
      </c>
      <c r="M24" s="278"/>
      <c r="N24" s="278"/>
      <c r="O24" s="279"/>
      <c r="P24" s="265">
        <f t="shared" si="1"/>
        <v>564</v>
      </c>
      <c r="Q24" s="266"/>
      <c r="R24" s="267"/>
      <c r="S24" s="268">
        <f t="shared" si="2"/>
        <v>1128</v>
      </c>
      <c r="T24" s="266"/>
      <c r="U24" s="267"/>
      <c r="V24" s="268">
        <f t="shared" si="3"/>
        <v>1692</v>
      </c>
      <c r="W24" s="266"/>
      <c r="X24" s="314"/>
      <c r="Z24" s="6">
        <f t="shared" si="4"/>
        <v>5076</v>
      </c>
      <c r="AA24" s="6">
        <f t="shared" si="5"/>
        <v>4512</v>
      </c>
      <c r="AB24" s="6">
        <f t="shared" si="6"/>
        <v>3948</v>
      </c>
      <c r="AC24" s="12">
        <f t="shared" si="7"/>
        <v>564</v>
      </c>
      <c r="AD24" s="12">
        <f t="shared" si="8"/>
        <v>1128</v>
      </c>
      <c r="AE24" s="12">
        <f t="shared" si="9"/>
        <v>1692</v>
      </c>
      <c r="AF24" s="12">
        <f t="shared" si="10"/>
        <v>0</v>
      </c>
      <c r="AG24" s="12">
        <f t="shared" si="11"/>
        <v>0</v>
      </c>
      <c r="AH24" s="12">
        <f t="shared" si="12"/>
        <v>0</v>
      </c>
    </row>
    <row r="25" spans="1:34" ht="15" customHeight="1">
      <c r="A25" s="254"/>
      <c r="B25" s="255"/>
      <c r="C25" s="255"/>
      <c r="D25" s="256"/>
      <c r="E25" s="227" t="s">
        <v>27</v>
      </c>
      <c r="F25" s="228"/>
      <c r="G25" s="228"/>
      <c r="H25" s="229"/>
      <c r="I25" s="222">
        <v>667</v>
      </c>
      <c r="J25" s="414"/>
      <c r="K25" s="415"/>
      <c r="L25" s="221">
        <f t="shared" si="0"/>
        <v>6670</v>
      </c>
      <c r="M25" s="221"/>
      <c r="N25" s="221"/>
      <c r="O25" s="222"/>
      <c r="P25" s="223">
        <f t="shared" si="1"/>
        <v>667</v>
      </c>
      <c r="Q25" s="224"/>
      <c r="R25" s="225"/>
      <c r="S25" s="226">
        <f t="shared" si="2"/>
        <v>1334</v>
      </c>
      <c r="T25" s="224"/>
      <c r="U25" s="225"/>
      <c r="V25" s="226">
        <f t="shared" si="3"/>
        <v>2001</v>
      </c>
      <c r="W25" s="224"/>
      <c r="X25" s="312"/>
      <c r="Z25" s="6">
        <f t="shared" si="4"/>
        <v>6003</v>
      </c>
      <c r="AA25" s="6">
        <f t="shared" si="5"/>
        <v>5336</v>
      </c>
      <c r="AB25" s="6">
        <f t="shared" si="6"/>
        <v>4669</v>
      </c>
      <c r="AC25" s="12">
        <f t="shared" si="7"/>
        <v>667</v>
      </c>
      <c r="AD25" s="12">
        <f t="shared" si="8"/>
        <v>1334</v>
      </c>
      <c r="AE25" s="12">
        <f t="shared" si="9"/>
        <v>2001</v>
      </c>
      <c r="AF25" s="12">
        <f t="shared" si="10"/>
        <v>0</v>
      </c>
      <c r="AG25" s="12">
        <f t="shared" si="11"/>
        <v>0</v>
      </c>
      <c r="AH25" s="12">
        <f t="shared" si="12"/>
        <v>0</v>
      </c>
    </row>
    <row r="26" spans="1:34" ht="15" customHeight="1">
      <c r="A26" s="254"/>
      <c r="B26" s="255"/>
      <c r="C26" s="255"/>
      <c r="D26" s="256"/>
      <c r="E26" s="227" t="s">
        <v>28</v>
      </c>
      <c r="F26" s="228"/>
      <c r="G26" s="228"/>
      <c r="H26" s="229"/>
      <c r="I26" s="222">
        <v>770</v>
      </c>
      <c r="J26" s="414"/>
      <c r="K26" s="415"/>
      <c r="L26" s="221">
        <f t="shared" si="0"/>
        <v>7700</v>
      </c>
      <c r="M26" s="221"/>
      <c r="N26" s="221"/>
      <c r="O26" s="222"/>
      <c r="P26" s="223">
        <f t="shared" si="1"/>
        <v>770</v>
      </c>
      <c r="Q26" s="224"/>
      <c r="R26" s="225"/>
      <c r="S26" s="226">
        <f t="shared" si="2"/>
        <v>1540</v>
      </c>
      <c r="T26" s="224"/>
      <c r="U26" s="225"/>
      <c r="V26" s="226">
        <f t="shared" si="3"/>
        <v>2310</v>
      </c>
      <c r="W26" s="224"/>
      <c r="X26" s="312"/>
      <c r="Z26" s="6">
        <f t="shared" si="4"/>
        <v>6930</v>
      </c>
      <c r="AA26" s="6">
        <f t="shared" si="5"/>
        <v>6160</v>
      </c>
      <c r="AB26" s="6">
        <f t="shared" si="6"/>
        <v>5390</v>
      </c>
      <c r="AC26" s="12">
        <f t="shared" si="7"/>
        <v>770</v>
      </c>
      <c r="AD26" s="12">
        <f t="shared" si="8"/>
        <v>1540</v>
      </c>
      <c r="AE26" s="12">
        <f t="shared" si="9"/>
        <v>2310</v>
      </c>
      <c r="AF26" s="12">
        <f t="shared" si="10"/>
        <v>0</v>
      </c>
      <c r="AG26" s="12">
        <f t="shared" si="11"/>
        <v>0</v>
      </c>
      <c r="AH26" s="12">
        <f t="shared" si="12"/>
        <v>0</v>
      </c>
    </row>
    <row r="27" spans="1:34" ht="15" customHeight="1">
      <c r="A27" s="254"/>
      <c r="B27" s="255"/>
      <c r="C27" s="255"/>
      <c r="D27" s="256"/>
      <c r="E27" s="227" t="s">
        <v>29</v>
      </c>
      <c r="F27" s="228"/>
      <c r="G27" s="228"/>
      <c r="H27" s="229"/>
      <c r="I27" s="222">
        <v>871</v>
      </c>
      <c r="J27" s="414"/>
      <c r="K27" s="415"/>
      <c r="L27" s="221">
        <f t="shared" si="0"/>
        <v>8710</v>
      </c>
      <c r="M27" s="221"/>
      <c r="N27" s="221"/>
      <c r="O27" s="222"/>
      <c r="P27" s="223">
        <f t="shared" si="1"/>
        <v>871</v>
      </c>
      <c r="Q27" s="224"/>
      <c r="R27" s="225"/>
      <c r="S27" s="226">
        <f t="shared" si="2"/>
        <v>1742</v>
      </c>
      <c r="T27" s="224"/>
      <c r="U27" s="225"/>
      <c r="V27" s="226">
        <f t="shared" si="3"/>
        <v>2613</v>
      </c>
      <c r="W27" s="224"/>
      <c r="X27" s="312"/>
      <c r="Z27" s="6">
        <f t="shared" si="4"/>
        <v>7839</v>
      </c>
      <c r="AA27" s="6">
        <f t="shared" si="5"/>
        <v>6968</v>
      </c>
      <c r="AB27" s="6">
        <f t="shared" si="6"/>
        <v>6097</v>
      </c>
      <c r="AC27" s="12">
        <f t="shared" si="7"/>
        <v>871</v>
      </c>
      <c r="AD27" s="12">
        <f t="shared" si="8"/>
        <v>1742</v>
      </c>
      <c r="AE27" s="12">
        <f t="shared" si="9"/>
        <v>2613</v>
      </c>
      <c r="AF27" s="12">
        <f t="shared" si="10"/>
        <v>0</v>
      </c>
      <c r="AG27" s="12">
        <f t="shared" si="11"/>
        <v>0</v>
      </c>
      <c r="AH27" s="12">
        <f t="shared" si="12"/>
        <v>0</v>
      </c>
    </row>
    <row r="28" spans="1:34" ht="15" customHeight="1" thickBot="1">
      <c r="A28" s="257"/>
      <c r="B28" s="258"/>
      <c r="C28" s="258"/>
      <c r="D28" s="259"/>
      <c r="E28" s="227" t="s">
        <v>30</v>
      </c>
      <c r="F28" s="228"/>
      <c r="G28" s="228"/>
      <c r="H28" s="229"/>
      <c r="I28" s="281">
        <v>974</v>
      </c>
      <c r="J28" s="416"/>
      <c r="K28" s="417"/>
      <c r="L28" s="280">
        <f t="shared" si="0"/>
        <v>9740</v>
      </c>
      <c r="M28" s="280"/>
      <c r="N28" s="280"/>
      <c r="O28" s="281"/>
      <c r="P28" s="274">
        <f t="shared" si="1"/>
        <v>974</v>
      </c>
      <c r="Q28" s="275"/>
      <c r="R28" s="276"/>
      <c r="S28" s="226">
        <f t="shared" si="2"/>
        <v>1948</v>
      </c>
      <c r="T28" s="224"/>
      <c r="U28" s="225"/>
      <c r="V28" s="277">
        <f t="shared" si="3"/>
        <v>2922</v>
      </c>
      <c r="W28" s="275"/>
      <c r="X28" s="315"/>
      <c r="Z28" s="6">
        <f t="shared" si="4"/>
        <v>8766</v>
      </c>
      <c r="AA28" s="6">
        <f t="shared" si="5"/>
        <v>7792</v>
      </c>
      <c r="AB28" s="6">
        <f t="shared" si="6"/>
        <v>6818</v>
      </c>
      <c r="AC28" s="12">
        <f t="shared" si="7"/>
        <v>974</v>
      </c>
      <c r="AD28" s="12">
        <f t="shared" si="8"/>
        <v>1948</v>
      </c>
      <c r="AE28" s="12">
        <f t="shared" si="9"/>
        <v>2922</v>
      </c>
      <c r="AF28" s="12">
        <f t="shared" si="10"/>
        <v>0</v>
      </c>
      <c r="AG28" s="12">
        <f t="shared" si="11"/>
        <v>0</v>
      </c>
      <c r="AH28" s="12">
        <f t="shared" si="12"/>
        <v>0</v>
      </c>
    </row>
    <row r="29" spans="1:34" ht="15" customHeight="1" thickTop="1">
      <c r="A29" s="253" t="s">
        <v>107</v>
      </c>
      <c r="B29" s="241"/>
      <c r="C29" s="241"/>
      <c r="D29" s="242"/>
      <c r="E29" s="260" t="s">
        <v>26</v>
      </c>
      <c r="F29" s="261"/>
      <c r="G29" s="261"/>
      <c r="H29" s="262"/>
      <c r="I29" s="279">
        <v>629</v>
      </c>
      <c r="J29" s="412"/>
      <c r="K29" s="413"/>
      <c r="L29" s="278">
        <f>ROUNDDOWN(I29*$V$1,0)</f>
        <v>6290</v>
      </c>
      <c r="M29" s="278"/>
      <c r="N29" s="278"/>
      <c r="O29" s="279"/>
      <c r="P29" s="265">
        <f>+L29-ROUNDDOWN(L29*0.9,0)</f>
        <v>629</v>
      </c>
      <c r="Q29" s="266"/>
      <c r="R29" s="267"/>
      <c r="S29" s="268">
        <f t="shared" si="2"/>
        <v>1258</v>
      </c>
      <c r="T29" s="266"/>
      <c r="U29" s="267"/>
      <c r="V29" s="268">
        <f t="shared" si="3"/>
        <v>1887</v>
      </c>
      <c r="W29" s="266"/>
      <c r="X29" s="314"/>
      <c r="Z29" s="6">
        <f>ROUNDDOWN(L29*0.9,0)</f>
        <v>5661</v>
      </c>
      <c r="AA29" s="6">
        <f>ROUNDDOWN(L29*0.8,0)</f>
        <v>5032</v>
      </c>
      <c r="AB29" s="6">
        <f t="shared" si="6"/>
        <v>4403</v>
      </c>
      <c r="AC29" s="12">
        <f>+L29-Z29</f>
        <v>629</v>
      </c>
      <c r="AD29" s="12">
        <f t="shared" si="8"/>
        <v>1258</v>
      </c>
      <c r="AE29" s="12">
        <f t="shared" si="9"/>
        <v>1887</v>
      </c>
      <c r="AF29" s="12">
        <f t="shared" si="10"/>
        <v>0</v>
      </c>
      <c r="AG29" s="12">
        <f t="shared" si="11"/>
        <v>0</v>
      </c>
      <c r="AH29" s="12">
        <f t="shared" si="12"/>
        <v>0</v>
      </c>
    </row>
    <row r="30" spans="1:34" ht="15" customHeight="1">
      <c r="A30" s="254"/>
      <c r="B30" s="255"/>
      <c r="C30" s="255"/>
      <c r="D30" s="256"/>
      <c r="E30" s="227" t="s">
        <v>27</v>
      </c>
      <c r="F30" s="228"/>
      <c r="G30" s="228"/>
      <c r="H30" s="229"/>
      <c r="I30" s="222">
        <v>744</v>
      </c>
      <c r="J30" s="414"/>
      <c r="K30" s="415"/>
      <c r="L30" s="221">
        <f>ROUNDDOWN(I30*$V$1,0)</f>
        <v>7440</v>
      </c>
      <c r="M30" s="221"/>
      <c r="N30" s="221"/>
      <c r="O30" s="222"/>
      <c r="P30" s="223">
        <f t="shared" si="1"/>
        <v>744</v>
      </c>
      <c r="Q30" s="224"/>
      <c r="R30" s="225"/>
      <c r="S30" s="226">
        <f t="shared" si="2"/>
        <v>1488</v>
      </c>
      <c r="T30" s="224"/>
      <c r="U30" s="225"/>
      <c r="V30" s="226">
        <f t="shared" si="3"/>
        <v>2232</v>
      </c>
      <c r="W30" s="224"/>
      <c r="X30" s="312"/>
      <c r="Z30" s="6">
        <f t="shared" si="4"/>
        <v>6696</v>
      </c>
      <c r="AA30" s="6">
        <f t="shared" si="5"/>
        <v>5952</v>
      </c>
      <c r="AB30" s="6">
        <f t="shared" si="6"/>
        <v>5208</v>
      </c>
      <c r="AC30" s="12">
        <f t="shared" si="7"/>
        <v>744</v>
      </c>
      <c r="AD30" s="12">
        <f t="shared" si="8"/>
        <v>1488</v>
      </c>
      <c r="AE30" s="12">
        <f t="shared" si="9"/>
        <v>2232</v>
      </c>
      <c r="AF30" s="12">
        <f t="shared" si="10"/>
        <v>0</v>
      </c>
      <c r="AG30" s="12">
        <f t="shared" si="11"/>
        <v>0</v>
      </c>
      <c r="AH30" s="12">
        <f t="shared" si="12"/>
        <v>0</v>
      </c>
    </row>
    <row r="31" spans="1:34" ht="15" customHeight="1">
      <c r="A31" s="254"/>
      <c r="B31" s="255"/>
      <c r="C31" s="255"/>
      <c r="D31" s="256"/>
      <c r="E31" s="227" t="s">
        <v>28</v>
      </c>
      <c r="F31" s="228"/>
      <c r="G31" s="228"/>
      <c r="H31" s="229"/>
      <c r="I31" s="222">
        <v>861</v>
      </c>
      <c r="J31" s="414"/>
      <c r="K31" s="415"/>
      <c r="L31" s="221">
        <f t="shared" si="0"/>
        <v>8610</v>
      </c>
      <c r="M31" s="221"/>
      <c r="N31" s="221"/>
      <c r="O31" s="222"/>
      <c r="P31" s="223">
        <f t="shared" si="1"/>
        <v>861</v>
      </c>
      <c r="Q31" s="224"/>
      <c r="R31" s="225"/>
      <c r="S31" s="226">
        <f t="shared" si="2"/>
        <v>1722</v>
      </c>
      <c r="T31" s="224"/>
      <c r="U31" s="225"/>
      <c r="V31" s="226">
        <f t="shared" si="3"/>
        <v>2583</v>
      </c>
      <c r="W31" s="224"/>
      <c r="X31" s="312"/>
      <c r="Z31" s="6">
        <f t="shared" si="4"/>
        <v>7749</v>
      </c>
      <c r="AA31" s="6">
        <f t="shared" si="5"/>
        <v>6888</v>
      </c>
      <c r="AB31" s="6">
        <f t="shared" si="6"/>
        <v>6027</v>
      </c>
      <c r="AC31" s="12">
        <f t="shared" si="7"/>
        <v>861</v>
      </c>
      <c r="AD31" s="12">
        <f t="shared" si="8"/>
        <v>1722</v>
      </c>
      <c r="AE31" s="12">
        <f t="shared" si="9"/>
        <v>2583</v>
      </c>
      <c r="AF31" s="12">
        <f t="shared" si="10"/>
        <v>0</v>
      </c>
      <c r="AG31" s="12">
        <f t="shared" si="11"/>
        <v>0</v>
      </c>
      <c r="AH31" s="12">
        <f t="shared" si="12"/>
        <v>0</v>
      </c>
    </row>
    <row r="32" spans="1:34" ht="15" customHeight="1">
      <c r="A32" s="254"/>
      <c r="B32" s="255"/>
      <c r="C32" s="255"/>
      <c r="D32" s="256"/>
      <c r="E32" s="227" t="s">
        <v>29</v>
      </c>
      <c r="F32" s="228"/>
      <c r="G32" s="228"/>
      <c r="H32" s="229"/>
      <c r="I32" s="222">
        <v>980</v>
      </c>
      <c r="J32" s="414"/>
      <c r="K32" s="415"/>
      <c r="L32" s="221">
        <f t="shared" si="0"/>
        <v>9800</v>
      </c>
      <c r="M32" s="221"/>
      <c r="N32" s="221"/>
      <c r="O32" s="222"/>
      <c r="P32" s="223">
        <f t="shared" si="1"/>
        <v>980</v>
      </c>
      <c r="Q32" s="224"/>
      <c r="R32" s="225"/>
      <c r="S32" s="226">
        <f t="shared" si="2"/>
        <v>1960</v>
      </c>
      <c r="T32" s="224"/>
      <c r="U32" s="225"/>
      <c r="V32" s="226">
        <f t="shared" si="3"/>
        <v>2940</v>
      </c>
      <c r="W32" s="224"/>
      <c r="X32" s="312"/>
      <c r="Z32" s="6">
        <f t="shared" si="4"/>
        <v>8820</v>
      </c>
      <c r="AA32" s="6">
        <f t="shared" si="5"/>
        <v>7840</v>
      </c>
      <c r="AB32" s="6">
        <f t="shared" si="6"/>
        <v>6860</v>
      </c>
      <c r="AC32" s="12">
        <f t="shared" si="7"/>
        <v>980</v>
      </c>
      <c r="AD32" s="12">
        <f t="shared" si="8"/>
        <v>1960</v>
      </c>
      <c r="AE32" s="12">
        <f t="shared" si="9"/>
        <v>2940</v>
      </c>
      <c r="AF32" s="12">
        <f t="shared" si="10"/>
        <v>0</v>
      </c>
      <c r="AG32" s="12">
        <f t="shared" si="11"/>
        <v>0</v>
      </c>
      <c r="AH32" s="12">
        <f t="shared" si="12"/>
        <v>0</v>
      </c>
    </row>
    <row r="33" spans="1:34" ht="15" customHeight="1" thickBot="1">
      <c r="A33" s="257"/>
      <c r="B33" s="258"/>
      <c r="C33" s="258"/>
      <c r="D33" s="259"/>
      <c r="E33" s="227" t="s">
        <v>30</v>
      </c>
      <c r="F33" s="228"/>
      <c r="G33" s="228"/>
      <c r="H33" s="229"/>
      <c r="I33" s="281">
        <v>1097</v>
      </c>
      <c r="J33" s="416"/>
      <c r="K33" s="417"/>
      <c r="L33" s="221">
        <f t="shared" si="0"/>
        <v>10970</v>
      </c>
      <c r="M33" s="221"/>
      <c r="N33" s="221"/>
      <c r="O33" s="222"/>
      <c r="P33" s="274">
        <f t="shared" si="1"/>
        <v>1097</v>
      </c>
      <c r="Q33" s="275"/>
      <c r="R33" s="276"/>
      <c r="S33" s="226">
        <f t="shared" si="2"/>
        <v>2194</v>
      </c>
      <c r="T33" s="224"/>
      <c r="U33" s="225"/>
      <c r="V33" s="277">
        <f t="shared" si="3"/>
        <v>3291</v>
      </c>
      <c r="W33" s="275"/>
      <c r="X33" s="315"/>
      <c r="Z33" s="6">
        <f t="shared" si="4"/>
        <v>9873</v>
      </c>
      <c r="AA33" s="6">
        <f t="shared" si="5"/>
        <v>8776</v>
      </c>
      <c r="AB33" s="6">
        <f t="shared" si="6"/>
        <v>7679</v>
      </c>
      <c r="AC33" s="12">
        <f t="shared" si="7"/>
        <v>1097</v>
      </c>
      <c r="AD33" s="12">
        <f t="shared" si="8"/>
        <v>2194</v>
      </c>
      <c r="AE33" s="12">
        <f t="shared" si="9"/>
        <v>3291</v>
      </c>
      <c r="AF33" s="12">
        <f t="shared" si="10"/>
        <v>0</v>
      </c>
      <c r="AG33" s="12">
        <f t="shared" si="11"/>
        <v>0</v>
      </c>
      <c r="AH33" s="12">
        <f t="shared" si="12"/>
        <v>0</v>
      </c>
    </row>
    <row r="34" spans="1:34" ht="15" customHeight="1" thickTop="1">
      <c r="A34" s="253" t="s">
        <v>109</v>
      </c>
      <c r="B34" s="241"/>
      <c r="C34" s="241"/>
      <c r="D34" s="242"/>
      <c r="E34" s="260" t="s">
        <v>26</v>
      </c>
      <c r="F34" s="261"/>
      <c r="G34" s="261"/>
      <c r="H34" s="262"/>
      <c r="I34" s="279">
        <v>647</v>
      </c>
      <c r="J34" s="412"/>
      <c r="K34" s="413"/>
      <c r="L34" s="278">
        <f t="shared" si="0"/>
        <v>6470</v>
      </c>
      <c r="M34" s="278"/>
      <c r="N34" s="278"/>
      <c r="O34" s="279"/>
      <c r="P34" s="265">
        <f t="shared" si="1"/>
        <v>647</v>
      </c>
      <c r="Q34" s="266"/>
      <c r="R34" s="267"/>
      <c r="S34" s="268">
        <f t="shared" si="2"/>
        <v>1294</v>
      </c>
      <c r="T34" s="266"/>
      <c r="U34" s="267"/>
      <c r="V34" s="268">
        <f t="shared" si="3"/>
        <v>1941</v>
      </c>
      <c r="W34" s="266"/>
      <c r="X34" s="314"/>
      <c r="Z34" s="6">
        <f t="shared" si="4"/>
        <v>5823</v>
      </c>
      <c r="AA34" s="6">
        <f t="shared" si="5"/>
        <v>5176</v>
      </c>
      <c r="AB34" s="6">
        <f t="shared" si="6"/>
        <v>4529</v>
      </c>
      <c r="AC34" s="12">
        <f t="shared" si="7"/>
        <v>647</v>
      </c>
      <c r="AD34" s="12">
        <f t="shared" si="8"/>
        <v>1294</v>
      </c>
      <c r="AE34" s="12">
        <f t="shared" si="9"/>
        <v>1941</v>
      </c>
      <c r="AF34" s="12">
        <f t="shared" si="10"/>
        <v>0</v>
      </c>
      <c r="AG34" s="12">
        <f t="shared" si="11"/>
        <v>0</v>
      </c>
      <c r="AH34" s="12">
        <f t="shared" si="12"/>
        <v>0</v>
      </c>
    </row>
    <row r="35" spans="1:34" ht="15" customHeight="1">
      <c r="A35" s="254"/>
      <c r="B35" s="255"/>
      <c r="C35" s="255"/>
      <c r="D35" s="256"/>
      <c r="E35" s="227" t="s">
        <v>27</v>
      </c>
      <c r="F35" s="228"/>
      <c r="G35" s="228"/>
      <c r="H35" s="229"/>
      <c r="I35" s="222">
        <v>765</v>
      </c>
      <c r="J35" s="414"/>
      <c r="K35" s="415"/>
      <c r="L35" s="221">
        <f t="shared" si="0"/>
        <v>7650</v>
      </c>
      <c r="M35" s="221"/>
      <c r="N35" s="221"/>
      <c r="O35" s="222"/>
      <c r="P35" s="223">
        <f t="shared" si="1"/>
        <v>765</v>
      </c>
      <c r="Q35" s="224"/>
      <c r="R35" s="225"/>
      <c r="S35" s="226">
        <f t="shared" si="2"/>
        <v>1530</v>
      </c>
      <c r="T35" s="224"/>
      <c r="U35" s="225"/>
      <c r="V35" s="226">
        <f t="shared" si="3"/>
        <v>2295</v>
      </c>
      <c r="W35" s="224"/>
      <c r="X35" s="312"/>
      <c r="Z35" s="6">
        <f t="shared" si="4"/>
        <v>6885</v>
      </c>
      <c r="AA35" s="6">
        <f t="shared" si="5"/>
        <v>6120</v>
      </c>
      <c r="AB35" s="6">
        <f t="shared" si="6"/>
        <v>5355</v>
      </c>
      <c r="AC35" s="12">
        <f t="shared" si="7"/>
        <v>765</v>
      </c>
      <c r="AD35" s="12">
        <f t="shared" si="8"/>
        <v>1530</v>
      </c>
      <c r="AE35" s="12">
        <f t="shared" si="9"/>
        <v>2295</v>
      </c>
      <c r="AF35" s="12">
        <f t="shared" si="10"/>
        <v>0</v>
      </c>
      <c r="AG35" s="12">
        <f t="shared" si="11"/>
        <v>0</v>
      </c>
      <c r="AH35" s="12">
        <f t="shared" si="12"/>
        <v>0</v>
      </c>
    </row>
    <row r="36" spans="1:34" ht="15" customHeight="1">
      <c r="A36" s="254"/>
      <c r="B36" s="255"/>
      <c r="C36" s="255"/>
      <c r="D36" s="256"/>
      <c r="E36" s="227" t="s">
        <v>28</v>
      </c>
      <c r="F36" s="228"/>
      <c r="G36" s="228"/>
      <c r="H36" s="229"/>
      <c r="I36" s="222">
        <v>885</v>
      </c>
      <c r="J36" s="414"/>
      <c r="K36" s="415"/>
      <c r="L36" s="221">
        <f t="shared" si="0"/>
        <v>8850</v>
      </c>
      <c r="M36" s="221"/>
      <c r="N36" s="221"/>
      <c r="O36" s="222"/>
      <c r="P36" s="223">
        <f t="shared" si="1"/>
        <v>885</v>
      </c>
      <c r="Q36" s="224"/>
      <c r="R36" s="225"/>
      <c r="S36" s="226">
        <f t="shared" si="2"/>
        <v>1770</v>
      </c>
      <c r="T36" s="224"/>
      <c r="U36" s="225"/>
      <c r="V36" s="226">
        <f t="shared" si="3"/>
        <v>2655</v>
      </c>
      <c r="W36" s="224"/>
      <c r="X36" s="312"/>
      <c r="Z36" s="6">
        <f t="shared" si="4"/>
        <v>7965</v>
      </c>
      <c r="AA36" s="6">
        <f t="shared" si="5"/>
        <v>7080</v>
      </c>
      <c r="AB36" s="6">
        <f t="shared" si="6"/>
        <v>6195</v>
      </c>
      <c r="AC36" s="12">
        <f t="shared" si="7"/>
        <v>885</v>
      </c>
      <c r="AD36" s="12">
        <f t="shared" si="8"/>
        <v>1770</v>
      </c>
      <c r="AE36" s="12">
        <f t="shared" si="9"/>
        <v>2655</v>
      </c>
      <c r="AF36" s="12">
        <f t="shared" si="10"/>
        <v>0</v>
      </c>
      <c r="AG36" s="12">
        <f t="shared" si="11"/>
        <v>0</v>
      </c>
      <c r="AH36" s="12">
        <f t="shared" si="12"/>
        <v>0</v>
      </c>
    </row>
    <row r="37" spans="1:34" ht="15" customHeight="1">
      <c r="A37" s="254"/>
      <c r="B37" s="255"/>
      <c r="C37" s="255"/>
      <c r="D37" s="256"/>
      <c r="E37" s="227" t="s">
        <v>29</v>
      </c>
      <c r="F37" s="228"/>
      <c r="G37" s="228"/>
      <c r="H37" s="229"/>
      <c r="I37" s="222">
        <v>1007</v>
      </c>
      <c r="J37" s="414"/>
      <c r="K37" s="415"/>
      <c r="L37" s="221">
        <f t="shared" si="0"/>
        <v>10070</v>
      </c>
      <c r="M37" s="221"/>
      <c r="N37" s="221"/>
      <c r="O37" s="222"/>
      <c r="P37" s="223">
        <f t="shared" si="1"/>
        <v>1007</v>
      </c>
      <c r="Q37" s="224"/>
      <c r="R37" s="225"/>
      <c r="S37" s="226">
        <f t="shared" si="2"/>
        <v>2014</v>
      </c>
      <c r="T37" s="224"/>
      <c r="U37" s="225"/>
      <c r="V37" s="226">
        <f t="shared" si="3"/>
        <v>3021</v>
      </c>
      <c r="W37" s="224"/>
      <c r="X37" s="312"/>
      <c r="Z37" s="6">
        <f t="shared" si="4"/>
        <v>9063</v>
      </c>
      <c r="AA37" s="6">
        <f t="shared" si="5"/>
        <v>8056</v>
      </c>
      <c r="AB37" s="6">
        <f t="shared" si="6"/>
        <v>7049</v>
      </c>
      <c r="AC37" s="12">
        <f t="shared" si="7"/>
        <v>1007</v>
      </c>
      <c r="AD37" s="12">
        <f t="shared" si="8"/>
        <v>2014</v>
      </c>
      <c r="AE37" s="12">
        <f t="shared" si="9"/>
        <v>3021</v>
      </c>
      <c r="AF37" s="12">
        <f t="shared" si="10"/>
        <v>0</v>
      </c>
      <c r="AG37" s="12">
        <f t="shared" si="11"/>
        <v>0</v>
      </c>
      <c r="AH37" s="12">
        <f t="shared" si="12"/>
        <v>0</v>
      </c>
    </row>
    <row r="38" spans="1:34" ht="15" customHeight="1" thickBot="1">
      <c r="A38" s="313"/>
      <c r="B38" s="244"/>
      <c r="C38" s="244"/>
      <c r="D38" s="245"/>
      <c r="E38" s="269" t="s">
        <v>30</v>
      </c>
      <c r="F38" s="270"/>
      <c r="G38" s="270"/>
      <c r="H38" s="271"/>
      <c r="I38" s="281">
        <v>1127</v>
      </c>
      <c r="J38" s="416"/>
      <c r="K38" s="417"/>
      <c r="L38" s="280">
        <f t="shared" si="0"/>
        <v>11270</v>
      </c>
      <c r="M38" s="280"/>
      <c r="N38" s="280"/>
      <c r="O38" s="281"/>
      <c r="P38" s="310">
        <f t="shared" si="1"/>
        <v>1127</v>
      </c>
      <c r="Q38" s="308"/>
      <c r="R38" s="311"/>
      <c r="S38" s="307">
        <f t="shared" si="2"/>
        <v>2254</v>
      </c>
      <c r="T38" s="308"/>
      <c r="U38" s="311"/>
      <c r="V38" s="307">
        <f t="shared" si="3"/>
        <v>3381</v>
      </c>
      <c r="W38" s="308"/>
      <c r="X38" s="309"/>
      <c r="Z38" s="6">
        <f t="shared" si="4"/>
        <v>10143</v>
      </c>
      <c r="AA38" s="6">
        <f t="shared" si="5"/>
        <v>9016</v>
      </c>
      <c r="AB38" s="6">
        <f t="shared" si="6"/>
        <v>7889</v>
      </c>
      <c r="AC38" s="12">
        <f t="shared" si="7"/>
        <v>1127</v>
      </c>
      <c r="AD38" s="12">
        <f t="shared" si="8"/>
        <v>2254</v>
      </c>
      <c r="AE38" s="12">
        <f t="shared" si="9"/>
        <v>3381</v>
      </c>
      <c r="AF38" s="12">
        <f t="shared" si="10"/>
        <v>0</v>
      </c>
      <c r="AG38" s="12">
        <f t="shared" si="11"/>
        <v>0</v>
      </c>
      <c r="AH38" s="12">
        <f t="shared" si="12"/>
        <v>0</v>
      </c>
    </row>
    <row r="39" spans="1:34" ht="19.5" customHeight="1" thickTop="1">
      <c r="A39" s="343" t="s">
        <v>144</v>
      </c>
      <c r="B39" s="343"/>
      <c r="C39" s="343"/>
      <c r="D39" s="343"/>
      <c r="E39" s="343"/>
      <c r="F39" s="343"/>
      <c r="G39" s="343"/>
      <c r="H39" s="343"/>
      <c r="I39" s="343"/>
      <c r="J39" s="343"/>
      <c r="K39" s="343"/>
      <c r="L39" s="343"/>
      <c r="M39" s="343"/>
      <c r="N39" s="343"/>
      <c r="O39" s="343"/>
      <c r="P39" s="343"/>
      <c r="Q39" s="343"/>
      <c r="R39" s="343"/>
      <c r="S39" s="343"/>
      <c r="T39" s="343"/>
      <c r="U39" s="343"/>
      <c r="V39" s="343"/>
      <c r="W39" s="343"/>
      <c r="X39" s="343"/>
    </row>
    <row r="40" spans="1:34" ht="3.7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row>
    <row r="41" spans="1:34" ht="20.100000000000001" customHeight="1" thickBot="1">
      <c r="A41" s="10" t="s">
        <v>83</v>
      </c>
      <c r="B41" s="10"/>
      <c r="C41" s="10"/>
      <c r="D41" s="16"/>
      <c r="E41" s="16"/>
      <c r="F41" s="16"/>
      <c r="G41" s="16"/>
      <c r="H41" s="16"/>
      <c r="I41" s="16"/>
      <c r="J41" s="16"/>
      <c r="K41" s="16"/>
      <c r="L41" s="16"/>
      <c r="M41" s="10"/>
      <c r="N41" s="10"/>
      <c r="O41" s="10"/>
      <c r="P41" s="10"/>
      <c r="Q41" s="10"/>
      <c r="R41" s="10"/>
      <c r="S41" s="10"/>
      <c r="T41" s="10"/>
      <c r="U41" s="10"/>
      <c r="V41" s="10"/>
      <c r="W41" s="10"/>
      <c r="X41" s="10"/>
    </row>
    <row r="42" spans="1:34" ht="20.100000000000001" customHeight="1" thickTop="1">
      <c r="A42" s="418" t="s">
        <v>137</v>
      </c>
      <c r="B42" s="419"/>
      <c r="C42" s="419"/>
      <c r="D42" s="419"/>
      <c r="E42" s="419"/>
      <c r="F42" s="419"/>
      <c r="G42" s="419"/>
      <c r="H42" s="419"/>
      <c r="I42" s="419"/>
      <c r="J42" s="419"/>
      <c r="K42" s="419"/>
      <c r="L42" s="419"/>
      <c r="M42" s="420"/>
      <c r="N42" s="421"/>
      <c r="O42" s="421"/>
      <c r="P42" s="421"/>
      <c r="Q42" s="421"/>
      <c r="R42" s="421"/>
      <c r="S42" s="421"/>
      <c r="T42" s="421"/>
      <c r="U42" s="422"/>
      <c r="V42" s="423" t="s">
        <v>135</v>
      </c>
      <c r="W42" s="424"/>
      <c r="X42" s="425"/>
    </row>
    <row r="43" spans="1:34" ht="20.100000000000001" customHeight="1">
      <c r="A43" s="426" t="s">
        <v>85</v>
      </c>
      <c r="B43" s="285"/>
      <c r="C43" s="285"/>
      <c r="D43" s="285"/>
      <c r="E43" s="285"/>
      <c r="F43" s="285"/>
      <c r="G43" s="285"/>
      <c r="H43" s="285"/>
      <c r="I43" s="285"/>
      <c r="J43" s="285"/>
      <c r="K43" s="285"/>
      <c r="L43" s="285"/>
      <c r="M43" s="347"/>
      <c r="N43" s="348"/>
      <c r="O43" s="348"/>
      <c r="P43" s="348"/>
      <c r="Q43" s="348"/>
      <c r="R43" s="348"/>
      <c r="S43" s="348"/>
      <c r="T43" s="348"/>
      <c r="U43" s="349"/>
      <c r="V43" s="353" t="s">
        <v>135</v>
      </c>
      <c r="W43" s="354"/>
      <c r="X43" s="427"/>
    </row>
    <row r="44" spans="1:34" ht="20.100000000000001" customHeight="1">
      <c r="A44" s="426" t="s">
        <v>175</v>
      </c>
      <c r="B44" s="285"/>
      <c r="C44" s="285"/>
      <c r="D44" s="285"/>
      <c r="E44" s="285"/>
      <c r="F44" s="285"/>
      <c r="G44" s="285"/>
      <c r="H44" s="285"/>
      <c r="I44" s="285"/>
      <c r="J44" s="285"/>
      <c r="K44" s="285"/>
      <c r="L44" s="285"/>
      <c r="M44" s="347" t="s">
        <v>176</v>
      </c>
      <c r="N44" s="348"/>
      <c r="O44" s="348"/>
      <c r="P44" s="348"/>
      <c r="Q44" s="348"/>
      <c r="R44" s="348"/>
      <c r="S44" s="348"/>
      <c r="T44" s="348"/>
      <c r="U44" s="349"/>
      <c r="V44" s="353" t="s">
        <v>135</v>
      </c>
      <c r="W44" s="354"/>
      <c r="X44" s="427"/>
    </row>
    <row r="45" spans="1:34" ht="20.100000000000001" customHeight="1">
      <c r="A45" s="426" t="s">
        <v>87</v>
      </c>
      <c r="B45" s="285"/>
      <c r="C45" s="285"/>
      <c r="D45" s="285"/>
      <c r="E45" s="285"/>
      <c r="F45" s="285"/>
      <c r="G45" s="285"/>
      <c r="H45" s="285"/>
      <c r="I45" s="285"/>
      <c r="J45" s="285"/>
      <c r="K45" s="285"/>
      <c r="L45" s="285"/>
      <c r="M45" s="347"/>
      <c r="N45" s="348"/>
      <c r="O45" s="348"/>
      <c r="P45" s="348"/>
      <c r="Q45" s="348"/>
      <c r="R45" s="348"/>
      <c r="S45" s="348"/>
      <c r="T45" s="348"/>
      <c r="U45" s="349"/>
      <c r="V45" s="353" t="s">
        <v>135</v>
      </c>
      <c r="W45" s="354"/>
      <c r="X45" s="427"/>
    </row>
    <row r="46" spans="1:34" ht="20.100000000000001" customHeight="1">
      <c r="A46" s="426" t="s">
        <v>88</v>
      </c>
      <c r="B46" s="285"/>
      <c r="C46" s="285"/>
      <c r="D46" s="285"/>
      <c r="E46" s="285"/>
      <c r="F46" s="285"/>
      <c r="G46" s="285"/>
      <c r="H46" s="285"/>
      <c r="I46" s="285"/>
      <c r="J46" s="285"/>
      <c r="K46" s="285"/>
      <c r="L46" s="285"/>
      <c r="M46" s="347"/>
      <c r="N46" s="348"/>
      <c r="O46" s="348"/>
      <c r="P46" s="348"/>
      <c r="Q46" s="348"/>
      <c r="R46" s="348"/>
      <c r="S46" s="348"/>
      <c r="T46" s="348"/>
      <c r="U46" s="349"/>
      <c r="V46" s="353" t="s">
        <v>135</v>
      </c>
      <c r="W46" s="354"/>
      <c r="X46" s="427"/>
    </row>
    <row r="47" spans="1:34" ht="20.100000000000001" customHeight="1">
      <c r="A47" s="426" t="s">
        <v>89</v>
      </c>
      <c r="B47" s="285"/>
      <c r="C47" s="285"/>
      <c r="D47" s="285"/>
      <c r="E47" s="285"/>
      <c r="F47" s="285"/>
      <c r="G47" s="285"/>
      <c r="H47" s="285"/>
      <c r="I47" s="285"/>
      <c r="J47" s="285"/>
      <c r="K47" s="285"/>
      <c r="L47" s="285"/>
      <c r="M47" s="347"/>
      <c r="N47" s="348"/>
      <c r="O47" s="348"/>
      <c r="P47" s="348"/>
      <c r="Q47" s="348"/>
      <c r="R47" s="348"/>
      <c r="S47" s="348"/>
      <c r="T47" s="348"/>
      <c r="U47" s="349"/>
      <c r="V47" s="353" t="s">
        <v>135</v>
      </c>
      <c r="W47" s="354"/>
      <c r="X47" s="427"/>
    </row>
    <row r="48" spans="1:34" ht="20.100000000000001" customHeight="1">
      <c r="A48" s="418" t="s">
        <v>133</v>
      </c>
      <c r="B48" s="419"/>
      <c r="C48" s="419"/>
      <c r="D48" s="419"/>
      <c r="E48" s="419"/>
      <c r="F48" s="419"/>
      <c r="G48" s="419"/>
      <c r="H48" s="419"/>
      <c r="I48" s="419"/>
      <c r="J48" s="419"/>
      <c r="K48" s="419"/>
      <c r="L48" s="419"/>
      <c r="M48" s="347">
        <v>500</v>
      </c>
      <c r="N48" s="348"/>
      <c r="O48" s="348"/>
      <c r="P48" s="348"/>
      <c r="Q48" s="348"/>
      <c r="R48" s="348"/>
      <c r="S48" s="348"/>
      <c r="T48" s="348"/>
      <c r="U48" s="349"/>
      <c r="V48" s="353" t="s">
        <v>135</v>
      </c>
      <c r="W48" s="354"/>
      <c r="X48" s="427"/>
    </row>
    <row r="49" spans="1:34" ht="20.100000000000001" customHeight="1">
      <c r="A49" s="426" t="s">
        <v>92</v>
      </c>
      <c r="B49" s="285"/>
      <c r="C49" s="285"/>
      <c r="D49" s="285"/>
      <c r="E49" s="285"/>
      <c r="F49" s="285"/>
      <c r="G49" s="285"/>
      <c r="H49" s="285"/>
      <c r="I49" s="285"/>
      <c r="J49" s="285"/>
      <c r="K49" s="285"/>
      <c r="L49" s="285"/>
      <c r="M49" s="347" t="s">
        <v>136</v>
      </c>
      <c r="N49" s="348"/>
      <c r="O49" s="348"/>
      <c r="P49" s="348"/>
      <c r="Q49" s="348"/>
      <c r="R49" s="348"/>
      <c r="S49" s="348"/>
      <c r="T49" s="348"/>
      <c r="U49" s="349"/>
      <c r="V49" s="364"/>
      <c r="W49" s="365"/>
      <c r="X49" s="429"/>
    </row>
    <row r="50" spans="1:34" ht="28.5" customHeight="1">
      <c r="A50" s="428" t="s">
        <v>142</v>
      </c>
      <c r="B50" s="285"/>
      <c r="C50" s="285"/>
      <c r="D50" s="285"/>
      <c r="E50" s="285"/>
      <c r="F50" s="285"/>
      <c r="G50" s="285"/>
      <c r="H50" s="285"/>
      <c r="I50" s="285"/>
      <c r="J50" s="285"/>
      <c r="K50" s="285"/>
      <c r="L50" s="285"/>
      <c r="M50" s="347" t="s">
        <v>136</v>
      </c>
      <c r="N50" s="348"/>
      <c r="O50" s="348"/>
      <c r="P50" s="348"/>
      <c r="Q50" s="348"/>
      <c r="R50" s="348"/>
      <c r="S50" s="348"/>
      <c r="T50" s="348"/>
      <c r="U50" s="349"/>
      <c r="V50" s="364"/>
      <c r="W50" s="365"/>
      <c r="X50" s="429"/>
    </row>
    <row r="51" spans="1:34" ht="78.75" customHeight="1">
      <c r="A51" s="426" t="s">
        <v>108</v>
      </c>
      <c r="B51" s="285"/>
      <c r="C51" s="285"/>
      <c r="D51" s="285"/>
      <c r="E51" s="285"/>
      <c r="F51" s="285"/>
      <c r="G51" s="285"/>
      <c r="H51" s="285"/>
      <c r="I51" s="285"/>
      <c r="J51" s="285"/>
      <c r="K51" s="285"/>
      <c r="L51" s="285"/>
      <c r="M51" s="430" t="s">
        <v>143</v>
      </c>
      <c r="N51" s="431"/>
      <c r="O51" s="431"/>
      <c r="P51" s="431"/>
      <c r="Q51" s="431"/>
      <c r="R51" s="431"/>
      <c r="S51" s="431"/>
      <c r="T51" s="431"/>
      <c r="U51" s="431"/>
      <c r="V51" s="431"/>
      <c r="W51" s="431"/>
      <c r="X51" s="432"/>
    </row>
    <row r="52" spans="1:34" ht="76.5" customHeight="1" thickBot="1">
      <c r="A52" s="426" t="s">
        <v>108</v>
      </c>
      <c r="B52" s="285"/>
      <c r="C52" s="285"/>
      <c r="D52" s="285"/>
      <c r="E52" s="285"/>
      <c r="F52" s="285"/>
      <c r="G52" s="285"/>
      <c r="H52" s="285"/>
      <c r="I52" s="285"/>
      <c r="J52" s="285"/>
      <c r="K52" s="285"/>
      <c r="L52" s="285"/>
      <c r="M52" s="433" t="s">
        <v>145</v>
      </c>
      <c r="N52" s="434"/>
      <c r="O52" s="434"/>
      <c r="P52" s="434"/>
      <c r="Q52" s="434"/>
      <c r="R52" s="434"/>
      <c r="S52" s="434"/>
      <c r="T52" s="434"/>
      <c r="U52" s="434"/>
      <c r="V52" s="434"/>
      <c r="W52" s="434"/>
      <c r="X52" s="435"/>
    </row>
    <row r="53" spans="1:34" ht="11.1" customHeight="1" thickTop="1">
      <c r="A53" s="14"/>
      <c r="B53" s="14"/>
      <c r="C53" s="14"/>
      <c r="D53" s="14"/>
      <c r="E53" s="14"/>
      <c r="F53" s="14"/>
      <c r="G53" s="14"/>
      <c r="H53" s="14"/>
      <c r="I53" s="14"/>
      <c r="J53" s="10"/>
      <c r="K53" s="10"/>
      <c r="L53" s="10"/>
      <c r="M53" s="10"/>
      <c r="N53" s="11"/>
      <c r="O53" s="11"/>
      <c r="P53" s="11"/>
      <c r="Q53" s="11"/>
      <c r="R53" s="11"/>
      <c r="S53" s="11"/>
      <c r="T53" s="11"/>
      <c r="U53" s="10"/>
      <c r="V53" s="10"/>
      <c r="W53" s="10"/>
      <c r="X53" s="10"/>
    </row>
    <row r="54" spans="1:34" ht="20.100000000000001" customHeight="1">
      <c r="A54" s="10" t="s">
        <v>35</v>
      </c>
      <c r="B54" s="10"/>
      <c r="C54" s="10"/>
      <c r="D54" s="10"/>
      <c r="E54" s="10"/>
      <c r="F54" s="10"/>
      <c r="G54" s="10"/>
      <c r="H54" s="10"/>
      <c r="I54" s="10"/>
      <c r="J54" s="10"/>
      <c r="K54" s="10"/>
      <c r="L54" s="10"/>
      <c r="M54" s="10"/>
      <c r="N54" s="10"/>
      <c r="O54" s="10"/>
      <c r="P54" s="10"/>
      <c r="Q54" s="10"/>
      <c r="R54" s="10"/>
      <c r="S54" s="10"/>
      <c r="T54" s="10"/>
      <c r="U54" s="10"/>
      <c r="V54" s="10"/>
      <c r="W54" s="10"/>
      <c r="X54" s="10"/>
    </row>
    <row r="55" spans="1:34" ht="20.100000000000001" customHeight="1">
      <c r="A55" s="10" t="s">
        <v>122</v>
      </c>
      <c r="B55" s="10"/>
      <c r="C55" s="10"/>
      <c r="D55" s="10"/>
      <c r="E55" s="10"/>
      <c r="F55" s="10"/>
      <c r="G55" s="10"/>
      <c r="H55" s="10"/>
      <c r="I55" s="10"/>
      <c r="J55" s="10"/>
      <c r="K55" s="10"/>
      <c r="L55" s="10"/>
      <c r="M55" s="10"/>
      <c r="N55" s="10"/>
      <c r="O55" s="10"/>
      <c r="P55" s="10"/>
      <c r="Q55" s="10"/>
      <c r="R55" s="10"/>
      <c r="S55" s="10"/>
      <c r="T55" s="10"/>
      <c r="U55" s="10"/>
      <c r="V55" s="10"/>
      <c r="W55" s="10"/>
      <c r="X55" s="10"/>
    </row>
    <row r="56" spans="1:34" ht="20.100000000000001" customHeight="1" thickBot="1">
      <c r="A56" s="298" t="s">
        <v>37</v>
      </c>
      <c r="B56" s="299"/>
      <c r="C56" s="299"/>
      <c r="D56" s="299"/>
      <c r="E56" s="300"/>
      <c r="F56" s="411" t="s">
        <v>38</v>
      </c>
      <c r="G56" s="411"/>
      <c r="H56" s="411"/>
      <c r="I56" s="411"/>
      <c r="J56" s="411"/>
      <c r="K56" s="411"/>
      <c r="L56" s="411"/>
      <c r="M56" s="358" t="s">
        <v>20</v>
      </c>
      <c r="N56" s="289"/>
      <c r="O56" s="286" t="s">
        <v>131</v>
      </c>
      <c r="P56" s="287"/>
      <c r="Q56" s="287"/>
      <c r="R56" s="288"/>
      <c r="S56" s="288"/>
      <c r="T56" s="288"/>
      <c r="U56" s="288"/>
      <c r="V56" s="288"/>
      <c r="W56" s="289"/>
      <c r="X56" s="282" t="s">
        <v>40</v>
      </c>
    </row>
    <row r="57" spans="1:34" ht="20.100000000000001" customHeight="1" thickTop="1">
      <c r="A57" s="301"/>
      <c r="B57" s="302"/>
      <c r="C57" s="302"/>
      <c r="D57" s="302"/>
      <c r="E57" s="303"/>
      <c r="F57" s="411"/>
      <c r="G57" s="411"/>
      <c r="H57" s="411"/>
      <c r="I57" s="411"/>
      <c r="J57" s="411"/>
      <c r="K57" s="411"/>
      <c r="L57" s="411"/>
      <c r="M57" s="359"/>
      <c r="N57" s="256"/>
      <c r="O57" s="336" t="s">
        <v>130</v>
      </c>
      <c r="P57" s="336"/>
      <c r="Q57" s="336"/>
      <c r="R57" s="290" t="s">
        <v>132</v>
      </c>
      <c r="S57" s="291"/>
      <c r="T57" s="291"/>
      <c r="U57" s="291"/>
      <c r="V57" s="291"/>
      <c r="W57" s="292"/>
      <c r="X57" s="283"/>
    </row>
    <row r="58" spans="1:34" ht="20.100000000000001" customHeight="1">
      <c r="A58" s="301"/>
      <c r="B58" s="302"/>
      <c r="C58" s="302"/>
      <c r="D58" s="302"/>
      <c r="E58" s="303"/>
      <c r="F58" s="411"/>
      <c r="G58" s="411"/>
      <c r="H58" s="411"/>
      <c r="I58" s="411"/>
      <c r="J58" s="411"/>
      <c r="K58" s="411"/>
      <c r="L58" s="411"/>
      <c r="M58" s="359"/>
      <c r="N58" s="256"/>
      <c r="O58" s="336"/>
      <c r="P58" s="336"/>
      <c r="Q58" s="336"/>
      <c r="R58" s="293"/>
      <c r="S58" s="294"/>
      <c r="T58" s="294"/>
      <c r="U58" s="294"/>
      <c r="V58" s="294"/>
      <c r="W58" s="295"/>
      <c r="X58" s="283"/>
    </row>
    <row r="59" spans="1:34" ht="39" customHeight="1">
      <c r="A59" s="304"/>
      <c r="B59" s="305"/>
      <c r="C59" s="305"/>
      <c r="D59" s="305"/>
      <c r="E59" s="306"/>
      <c r="F59" s="411"/>
      <c r="G59" s="411"/>
      <c r="H59" s="411"/>
      <c r="I59" s="411"/>
      <c r="J59" s="411"/>
      <c r="K59" s="411"/>
      <c r="L59" s="411"/>
      <c r="M59" s="360"/>
      <c r="N59" s="259"/>
      <c r="O59" s="337"/>
      <c r="P59" s="337"/>
      <c r="Q59" s="337"/>
      <c r="R59" s="338" t="s">
        <v>23</v>
      </c>
      <c r="S59" s="339"/>
      <c r="T59" s="294" t="s">
        <v>24</v>
      </c>
      <c r="U59" s="340"/>
      <c r="V59" s="296" t="s">
        <v>146</v>
      </c>
      <c r="W59" s="297"/>
      <c r="X59" s="283"/>
    </row>
    <row r="60" spans="1:34" ht="24.95" customHeight="1">
      <c r="A60" s="25" t="s">
        <v>115</v>
      </c>
      <c r="B60" s="26"/>
      <c r="C60" s="26"/>
      <c r="D60" s="26"/>
      <c r="E60" s="27"/>
      <c r="F60" s="439" t="s">
        <v>110</v>
      </c>
      <c r="G60" s="440"/>
      <c r="H60" s="440"/>
      <c r="I60" s="440"/>
      <c r="J60" s="440"/>
      <c r="K60" s="440"/>
      <c r="L60" s="441"/>
      <c r="M60" s="326">
        <v>50</v>
      </c>
      <c r="N60" s="327"/>
      <c r="O60" s="375">
        <f t="shared" ref="O60:O87" si="13">ROUNDDOWN(M60*$V$1,0)</f>
        <v>500</v>
      </c>
      <c r="P60" s="376"/>
      <c r="Q60" s="377"/>
      <c r="R60" s="223">
        <f t="shared" ref="R60:R87" si="14">+O60-ROUNDDOWN(O60*0.9,0)</f>
        <v>50</v>
      </c>
      <c r="S60" s="225"/>
      <c r="T60" s="226">
        <f t="shared" ref="T60:T87" si="15">+O60-ROUNDDOWN(O60*0.8,0)</f>
        <v>100</v>
      </c>
      <c r="U60" s="225"/>
      <c r="V60" s="226">
        <f t="shared" ref="V60:V87" si="16">+O60-ROUNDDOWN(O60*0.7,0)</f>
        <v>150</v>
      </c>
      <c r="W60" s="312"/>
      <c r="X60" s="20" t="s">
        <v>80</v>
      </c>
      <c r="Z60" s="6">
        <f t="shared" ref="Z60:Z87" si="17">ROUNDDOWN(O60*0.9,0)</f>
        <v>450</v>
      </c>
      <c r="AA60" s="6">
        <f t="shared" ref="AA60:AA87" si="18">ROUNDDOWN(O60*0.8,0)</f>
        <v>400</v>
      </c>
      <c r="AB60" s="6">
        <f t="shared" ref="AB60:AB87" si="19">ROUNDDOWN(O60*0.7,0)</f>
        <v>350</v>
      </c>
      <c r="AC60" s="12">
        <f t="shared" ref="AC60:AC87" si="20">+O60-Z60</f>
        <v>50</v>
      </c>
      <c r="AD60" s="12">
        <f t="shared" ref="AD60:AD87" si="21">+O60-AA60</f>
        <v>100</v>
      </c>
      <c r="AE60" s="12">
        <f t="shared" ref="AE60:AE87" si="22">+O60-AB60</f>
        <v>150</v>
      </c>
      <c r="AF60" s="12">
        <f t="shared" ref="AF60:AF87" si="23">+R60-AC60</f>
        <v>0</v>
      </c>
      <c r="AG60" s="12">
        <f t="shared" ref="AG60:AG87" si="24">+T60-AD60</f>
        <v>0</v>
      </c>
      <c r="AH60" s="12">
        <f t="shared" ref="AH60:AH87" si="25">+V60-AE60</f>
        <v>0</v>
      </c>
    </row>
    <row r="61" spans="1:34" ht="24.95" customHeight="1">
      <c r="A61" s="25" t="s">
        <v>115</v>
      </c>
      <c r="B61" s="26"/>
      <c r="C61" s="26"/>
      <c r="D61" s="26"/>
      <c r="E61" s="27"/>
      <c r="F61" s="436" t="s">
        <v>111</v>
      </c>
      <c r="G61" s="437"/>
      <c r="H61" s="437"/>
      <c r="I61" s="437"/>
      <c r="J61" s="437"/>
      <c r="K61" s="437"/>
      <c r="L61" s="438"/>
      <c r="M61" s="326">
        <v>100</v>
      </c>
      <c r="N61" s="327"/>
      <c r="O61" s="375">
        <f t="shared" si="13"/>
        <v>1000</v>
      </c>
      <c r="P61" s="376"/>
      <c r="Q61" s="377"/>
      <c r="R61" s="223">
        <f t="shared" si="14"/>
        <v>100</v>
      </c>
      <c r="S61" s="225"/>
      <c r="T61" s="226">
        <f t="shared" si="15"/>
        <v>200</v>
      </c>
      <c r="U61" s="225"/>
      <c r="V61" s="226">
        <f t="shared" si="16"/>
        <v>300</v>
      </c>
      <c r="W61" s="312"/>
      <c r="X61" s="20" t="s">
        <v>80</v>
      </c>
      <c r="Z61" s="6">
        <f t="shared" si="17"/>
        <v>900</v>
      </c>
      <c r="AA61" s="6">
        <f t="shared" si="18"/>
        <v>800</v>
      </c>
      <c r="AB61" s="6">
        <f t="shared" si="19"/>
        <v>700</v>
      </c>
      <c r="AC61" s="12">
        <f t="shared" si="20"/>
        <v>100</v>
      </c>
      <c r="AD61" s="12">
        <f t="shared" si="21"/>
        <v>200</v>
      </c>
      <c r="AE61" s="12">
        <f t="shared" si="22"/>
        <v>300</v>
      </c>
      <c r="AF61" s="12">
        <f t="shared" si="23"/>
        <v>0</v>
      </c>
      <c r="AG61" s="12">
        <f t="shared" si="24"/>
        <v>0</v>
      </c>
      <c r="AH61" s="12">
        <f t="shared" si="25"/>
        <v>0</v>
      </c>
    </row>
    <row r="62" spans="1:34" ht="24.95" customHeight="1">
      <c r="A62" s="25" t="s">
        <v>115</v>
      </c>
      <c r="B62" s="26"/>
      <c r="C62" s="26"/>
      <c r="D62" s="26"/>
      <c r="E62" s="27"/>
      <c r="F62" s="436" t="s">
        <v>112</v>
      </c>
      <c r="G62" s="437"/>
      <c r="H62" s="437"/>
      <c r="I62" s="437"/>
      <c r="J62" s="437"/>
      <c r="K62" s="437"/>
      <c r="L62" s="438"/>
      <c r="M62" s="326">
        <v>150</v>
      </c>
      <c r="N62" s="327"/>
      <c r="O62" s="375">
        <f t="shared" si="13"/>
        <v>1500</v>
      </c>
      <c r="P62" s="376"/>
      <c r="Q62" s="377"/>
      <c r="R62" s="223">
        <f t="shared" si="14"/>
        <v>150</v>
      </c>
      <c r="S62" s="225"/>
      <c r="T62" s="226">
        <f t="shared" si="15"/>
        <v>300</v>
      </c>
      <c r="U62" s="225"/>
      <c r="V62" s="226">
        <f t="shared" si="16"/>
        <v>450</v>
      </c>
      <c r="W62" s="312"/>
      <c r="X62" s="20" t="s">
        <v>80</v>
      </c>
      <c r="Z62" s="6">
        <f t="shared" si="17"/>
        <v>1350</v>
      </c>
      <c r="AA62" s="6">
        <f t="shared" si="18"/>
        <v>1200</v>
      </c>
      <c r="AB62" s="6">
        <f t="shared" si="19"/>
        <v>1050</v>
      </c>
      <c r="AC62" s="12">
        <f t="shared" si="20"/>
        <v>150</v>
      </c>
      <c r="AD62" s="12">
        <f t="shared" si="21"/>
        <v>300</v>
      </c>
      <c r="AE62" s="12">
        <f t="shared" si="22"/>
        <v>450</v>
      </c>
      <c r="AF62" s="12">
        <f t="shared" si="23"/>
        <v>0</v>
      </c>
      <c r="AG62" s="12">
        <f t="shared" si="24"/>
        <v>0</v>
      </c>
      <c r="AH62" s="12">
        <f t="shared" si="25"/>
        <v>0</v>
      </c>
    </row>
    <row r="63" spans="1:34" ht="24.95" customHeight="1">
      <c r="A63" s="25" t="s">
        <v>115</v>
      </c>
      <c r="B63" s="26"/>
      <c r="C63" s="26"/>
      <c r="D63" s="26"/>
      <c r="E63" s="27"/>
      <c r="F63" s="436" t="s">
        <v>113</v>
      </c>
      <c r="G63" s="437"/>
      <c r="H63" s="437"/>
      <c r="I63" s="437"/>
      <c r="J63" s="437"/>
      <c r="K63" s="437"/>
      <c r="L63" s="438"/>
      <c r="M63" s="326">
        <v>200</v>
      </c>
      <c r="N63" s="327"/>
      <c r="O63" s="375">
        <f t="shared" si="13"/>
        <v>2000</v>
      </c>
      <c r="P63" s="376"/>
      <c r="Q63" s="377"/>
      <c r="R63" s="223">
        <f t="shared" si="14"/>
        <v>200</v>
      </c>
      <c r="S63" s="225"/>
      <c r="T63" s="226">
        <f t="shared" si="15"/>
        <v>400</v>
      </c>
      <c r="U63" s="225"/>
      <c r="V63" s="226">
        <f t="shared" si="16"/>
        <v>600</v>
      </c>
      <c r="W63" s="312"/>
      <c r="X63" s="20" t="s">
        <v>80</v>
      </c>
      <c r="Z63" s="6">
        <f t="shared" si="17"/>
        <v>1800</v>
      </c>
      <c r="AA63" s="6">
        <f t="shared" si="18"/>
        <v>1600</v>
      </c>
      <c r="AB63" s="6">
        <f t="shared" si="19"/>
        <v>1400</v>
      </c>
      <c r="AC63" s="12">
        <f t="shared" si="20"/>
        <v>200</v>
      </c>
      <c r="AD63" s="12">
        <f t="shared" si="21"/>
        <v>400</v>
      </c>
      <c r="AE63" s="12">
        <f t="shared" si="22"/>
        <v>600</v>
      </c>
      <c r="AF63" s="12">
        <f t="shared" si="23"/>
        <v>0</v>
      </c>
      <c r="AG63" s="12">
        <f t="shared" si="24"/>
        <v>0</v>
      </c>
      <c r="AH63" s="12">
        <f t="shared" si="25"/>
        <v>0</v>
      </c>
    </row>
    <row r="64" spans="1:34" ht="24.95" customHeight="1">
      <c r="A64" s="25" t="s">
        <v>115</v>
      </c>
      <c r="B64" s="26"/>
      <c r="C64" s="26"/>
      <c r="D64" s="26"/>
      <c r="E64" s="27"/>
      <c r="F64" s="436" t="s">
        <v>114</v>
      </c>
      <c r="G64" s="437"/>
      <c r="H64" s="437"/>
      <c r="I64" s="437"/>
      <c r="J64" s="437"/>
      <c r="K64" s="437"/>
      <c r="L64" s="438"/>
      <c r="M64" s="326">
        <v>250</v>
      </c>
      <c r="N64" s="327"/>
      <c r="O64" s="375">
        <f t="shared" si="13"/>
        <v>2500</v>
      </c>
      <c r="P64" s="376"/>
      <c r="Q64" s="377"/>
      <c r="R64" s="223">
        <f t="shared" si="14"/>
        <v>250</v>
      </c>
      <c r="S64" s="225"/>
      <c r="T64" s="226">
        <f t="shared" si="15"/>
        <v>500</v>
      </c>
      <c r="U64" s="225"/>
      <c r="V64" s="226">
        <f t="shared" si="16"/>
        <v>750</v>
      </c>
      <c r="W64" s="312"/>
      <c r="X64" s="20" t="s">
        <v>80</v>
      </c>
      <c r="Z64" s="6">
        <f t="shared" si="17"/>
        <v>2250</v>
      </c>
      <c r="AA64" s="6">
        <f t="shared" si="18"/>
        <v>2000</v>
      </c>
      <c r="AB64" s="6">
        <f t="shared" si="19"/>
        <v>1750</v>
      </c>
      <c r="AC64" s="12">
        <f t="shared" si="20"/>
        <v>250</v>
      </c>
      <c r="AD64" s="12">
        <f t="shared" si="21"/>
        <v>500</v>
      </c>
      <c r="AE64" s="12">
        <f t="shared" si="22"/>
        <v>750</v>
      </c>
      <c r="AF64" s="12">
        <f t="shared" si="23"/>
        <v>0</v>
      </c>
      <c r="AG64" s="12">
        <f t="shared" si="24"/>
        <v>0</v>
      </c>
      <c r="AH64" s="12">
        <f t="shared" si="25"/>
        <v>0</v>
      </c>
    </row>
    <row r="65" spans="1:34" ht="24.95" customHeight="1">
      <c r="A65" s="361" t="s">
        <v>156</v>
      </c>
      <c r="B65" s="362"/>
      <c r="C65" s="362"/>
      <c r="D65" s="362"/>
      <c r="E65" s="363"/>
      <c r="F65" s="372" t="s">
        <v>153</v>
      </c>
      <c r="G65" s="373"/>
      <c r="H65" s="373"/>
      <c r="I65" s="373"/>
      <c r="J65" s="373"/>
      <c r="K65" s="373"/>
      <c r="L65" s="374"/>
      <c r="M65" s="326">
        <v>40</v>
      </c>
      <c r="N65" s="327"/>
      <c r="O65" s="375">
        <f t="shared" si="13"/>
        <v>400</v>
      </c>
      <c r="P65" s="376"/>
      <c r="Q65" s="377"/>
      <c r="R65" s="323">
        <f t="shared" si="14"/>
        <v>40</v>
      </c>
      <c r="S65" s="324"/>
      <c r="T65" s="370">
        <f t="shared" si="15"/>
        <v>80</v>
      </c>
      <c r="U65" s="324"/>
      <c r="V65" s="370">
        <f t="shared" si="16"/>
        <v>120</v>
      </c>
      <c r="W65" s="371"/>
      <c r="X65" s="20" t="s">
        <v>80</v>
      </c>
      <c r="Z65" s="6">
        <f t="shared" si="17"/>
        <v>360</v>
      </c>
      <c r="AA65" s="6">
        <f t="shared" si="18"/>
        <v>320</v>
      </c>
      <c r="AB65" s="6">
        <f t="shared" si="19"/>
        <v>280</v>
      </c>
      <c r="AC65" s="12">
        <f t="shared" si="20"/>
        <v>40</v>
      </c>
      <c r="AD65" s="12">
        <f t="shared" si="21"/>
        <v>80</v>
      </c>
      <c r="AE65" s="12">
        <f t="shared" si="22"/>
        <v>120</v>
      </c>
      <c r="AF65" s="12">
        <f t="shared" si="23"/>
        <v>0</v>
      </c>
      <c r="AG65" s="12">
        <f t="shared" si="24"/>
        <v>0</v>
      </c>
      <c r="AH65" s="12">
        <f t="shared" si="25"/>
        <v>0</v>
      </c>
    </row>
    <row r="66" spans="1:34" ht="24.95" customHeight="1">
      <c r="A66" s="361" t="s">
        <v>157</v>
      </c>
      <c r="B66" s="362"/>
      <c r="C66" s="362"/>
      <c r="D66" s="362"/>
      <c r="E66" s="363"/>
      <c r="F66" s="372" t="s">
        <v>158</v>
      </c>
      <c r="G66" s="373"/>
      <c r="H66" s="373"/>
      <c r="I66" s="373"/>
      <c r="J66" s="373"/>
      <c r="K66" s="373"/>
      <c r="L66" s="374"/>
      <c r="M66" s="326">
        <v>55</v>
      </c>
      <c r="N66" s="327"/>
      <c r="O66" s="375">
        <f t="shared" si="13"/>
        <v>550</v>
      </c>
      <c r="P66" s="376"/>
      <c r="Q66" s="377"/>
      <c r="R66" s="323">
        <f t="shared" si="14"/>
        <v>55</v>
      </c>
      <c r="S66" s="324"/>
      <c r="T66" s="370">
        <f t="shared" si="15"/>
        <v>110</v>
      </c>
      <c r="U66" s="324"/>
      <c r="V66" s="370">
        <f t="shared" si="16"/>
        <v>165</v>
      </c>
      <c r="W66" s="371"/>
      <c r="X66" s="20" t="s">
        <v>80</v>
      </c>
      <c r="Z66" s="6">
        <f t="shared" si="17"/>
        <v>495</v>
      </c>
      <c r="AA66" s="6">
        <f t="shared" si="18"/>
        <v>440</v>
      </c>
      <c r="AB66" s="6">
        <f t="shared" si="19"/>
        <v>385</v>
      </c>
      <c r="AC66" s="12">
        <f t="shared" si="20"/>
        <v>55</v>
      </c>
      <c r="AD66" s="12">
        <f t="shared" si="21"/>
        <v>110</v>
      </c>
      <c r="AE66" s="12">
        <f t="shared" si="22"/>
        <v>165</v>
      </c>
      <c r="AF66" s="12">
        <f t="shared" si="23"/>
        <v>0</v>
      </c>
      <c r="AG66" s="12">
        <f t="shared" si="24"/>
        <v>0</v>
      </c>
      <c r="AH66" s="12">
        <f t="shared" si="25"/>
        <v>0</v>
      </c>
    </row>
    <row r="67" spans="1:34" ht="24.95" customHeight="1">
      <c r="A67" s="399" t="s">
        <v>116</v>
      </c>
      <c r="B67" s="400"/>
      <c r="C67" s="400"/>
      <c r="D67" s="400"/>
      <c r="E67" s="401"/>
      <c r="F67" s="372" t="s">
        <v>177</v>
      </c>
      <c r="G67" s="373"/>
      <c r="H67" s="373"/>
      <c r="I67" s="373"/>
      <c r="J67" s="373"/>
      <c r="K67" s="373"/>
      <c r="L67" s="374"/>
      <c r="M67" s="408">
        <v>45</v>
      </c>
      <c r="N67" s="409"/>
      <c r="O67" s="391">
        <f t="shared" si="13"/>
        <v>450</v>
      </c>
      <c r="P67" s="392"/>
      <c r="Q67" s="393"/>
      <c r="R67" s="223">
        <f t="shared" si="14"/>
        <v>45</v>
      </c>
      <c r="S67" s="225"/>
      <c r="T67" s="226">
        <f t="shared" si="15"/>
        <v>90</v>
      </c>
      <c r="U67" s="225"/>
      <c r="V67" s="226">
        <f t="shared" si="16"/>
        <v>135</v>
      </c>
      <c r="W67" s="312"/>
      <c r="X67" s="20" t="s">
        <v>80</v>
      </c>
      <c r="Z67" s="6">
        <f t="shared" si="17"/>
        <v>405</v>
      </c>
      <c r="AA67" s="6">
        <f t="shared" si="18"/>
        <v>360</v>
      </c>
      <c r="AB67" s="6">
        <f t="shared" si="19"/>
        <v>315</v>
      </c>
      <c r="AC67" s="12">
        <f t="shared" si="20"/>
        <v>45</v>
      </c>
      <c r="AD67" s="12">
        <f t="shared" si="21"/>
        <v>90</v>
      </c>
      <c r="AE67" s="12">
        <f t="shared" si="22"/>
        <v>135</v>
      </c>
      <c r="AF67" s="12">
        <f t="shared" si="23"/>
        <v>0</v>
      </c>
      <c r="AG67" s="12">
        <f t="shared" si="24"/>
        <v>0</v>
      </c>
      <c r="AH67" s="12">
        <f t="shared" si="25"/>
        <v>0</v>
      </c>
    </row>
    <row r="68" spans="1:34" ht="24.95" customHeight="1">
      <c r="A68" s="28" t="s">
        <v>159</v>
      </c>
      <c r="B68" s="29"/>
      <c r="C68" s="29"/>
      <c r="D68" s="29"/>
      <c r="E68" s="30"/>
      <c r="F68" s="372" t="s">
        <v>174</v>
      </c>
      <c r="G68" s="373"/>
      <c r="H68" s="373"/>
      <c r="I68" s="373"/>
      <c r="J68" s="373"/>
      <c r="K68" s="373"/>
      <c r="L68" s="374"/>
      <c r="M68" s="408">
        <v>56</v>
      </c>
      <c r="N68" s="409"/>
      <c r="O68" s="391">
        <f t="shared" si="13"/>
        <v>560</v>
      </c>
      <c r="P68" s="392"/>
      <c r="Q68" s="393"/>
      <c r="R68" s="223">
        <f t="shared" si="14"/>
        <v>56</v>
      </c>
      <c r="S68" s="225"/>
      <c r="T68" s="226">
        <f t="shared" si="15"/>
        <v>112</v>
      </c>
      <c r="U68" s="225"/>
      <c r="V68" s="226">
        <f t="shared" si="16"/>
        <v>168</v>
      </c>
      <c r="W68" s="312"/>
      <c r="X68" s="20" t="s">
        <v>80</v>
      </c>
      <c r="Z68" s="6">
        <f t="shared" si="17"/>
        <v>504</v>
      </c>
      <c r="AA68" s="6">
        <f t="shared" si="18"/>
        <v>448</v>
      </c>
      <c r="AB68" s="6">
        <f t="shared" si="19"/>
        <v>392</v>
      </c>
      <c r="AC68" s="12">
        <f t="shared" si="20"/>
        <v>56</v>
      </c>
      <c r="AD68" s="12">
        <f t="shared" si="21"/>
        <v>112</v>
      </c>
      <c r="AE68" s="12">
        <f t="shared" si="22"/>
        <v>168</v>
      </c>
      <c r="AF68" s="12">
        <f t="shared" si="23"/>
        <v>0</v>
      </c>
      <c r="AG68" s="12">
        <f t="shared" si="24"/>
        <v>0</v>
      </c>
      <c r="AH68" s="12">
        <f t="shared" si="25"/>
        <v>0</v>
      </c>
    </row>
    <row r="69" spans="1:34" ht="24.95" customHeight="1">
      <c r="A69" s="31" t="s">
        <v>160</v>
      </c>
      <c r="B69" s="31"/>
      <c r="C69" s="31"/>
      <c r="D69" s="31"/>
      <c r="E69" s="31"/>
      <c r="F69" s="372" t="s">
        <v>174</v>
      </c>
      <c r="G69" s="373"/>
      <c r="H69" s="373"/>
      <c r="I69" s="373"/>
      <c r="J69" s="373"/>
      <c r="K69" s="373"/>
      <c r="L69" s="374"/>
      <c r="M69" s="408">
        <v>76</v>
      </c>
      <c r="N69" s="409"/>
      <c r="O69" s="391">
        <f t="shared" si="13"/>
        <v>760</v>
      </c>
      <c r="P69" s="392"/>
      <c r="Q69" s="393"/>
      <c r="R69" s="223">
        <f t="shared" si="14"/>
        <v>76</v>
      </c>
      <c r="S69" s="225"/>
      <c r="T69" s="226">
        <f t="shared" si="15"/>
        <v>152</v>
      </c>
      <c r="U69" s="225"/>
      <c r="V69" s="226">
        <f t="shared" si="16"/>
        <v>228</v>
      </c>
      <c r="W69" s="312"/>
      <c r="X69" s="20" t="s">
        <v>80</v>
      </c>
      <c r="Z69" s="6">
        <f t="shared" si="17"/>
        <v>684</v>
      </c>
      <c r="AA69" s="6">
        <f t="shared" si="18"/>
        <v>608</v>
      </c>
      <c r="AB69" s="6">
        <f t="shared" si="19"/>
        <v>532</v>
      </c>
      <c r="AC69" s="12">
        <f t="shared" si="20"/>
        <v>76</v>
      </c>
      <c r="AD69" s="12">
        <f t="shared" si="21"/>
        <v>152</v>
      </c>
      <c r="AE69" s="12">
        <f t="shared" si="22"/>
        <v>228</v>
      </c>
      <c r="AF69" s="12">
        <f t="shared" si="23"/>
        <v>0</v>
      </c>
      <c r="AG69" s="12">
        <f t="shared" si="24"/>
        <v>0</v>
      </c>
      <c r="AH69" s="12">
        <f t="shared" si="25"/>
        <v>0</v>
      </c>
    </row>
    <row r="70" spans="1:34" ht="24.95" customHeight="1">
      <c r="A70" s="399" t="s">
        <v>161</v>
      </c>
      <c r="B70" s="400"/>
      <c r="C70" s="400"/>
      <c r="D70" s="400"/>
      <c r="E70" s="401"/>
      <c r="F70" s="372" t="s">
        <v>180</v>
      </c>
      <c r="G70" s="373"/>
      <c r="H70" s="373"/>
      <c r="I70" s="373"/>
      <c r="J70" s="373"/>
      <c r="K70" s="373"/>
      <c r="L70" s="374"/>
      <c r="M70" s="408">
        <v>20</v>
      </c>
      <c r="N70" s="409"/>
      <c r="O70" s="391">
        <f t="shared" si="13"/>
        <v>200</v>
      </c>
      <c r="P70" s="392"/>
      <c r="Q70" s="393"/>
      <c r="R70" s="223">
        <f t="shared" si="14"/>
        <v>20</v>
      </c>
      <c r="S70" s="225"/>
      <c r="T70" s="226">
        <f t="shared" si="15"/>
        <v>40</v>
      </c>
      <c r="U70" s="225"/>
      <c r="V70" s="226">
        <f t="shared" si="16"/>
        <v>60</v>
      </c>
      <c r="W70" s="312"/>
      <c r="X70" s="20" t="s">
        <v>80</v>
      </c>
      <c r="Z70" s="6">
        <f t="shared" si="17"/>
        <v>180</v>
      </c>
      <c r="AA70" s="6">
        <f t="shared" si="18"/>
        <v>160</v>
      </c>
      <c r="AB70" s="6">
        <f t="shared" si="19"/>
        <v>140</v>
      </c>
      <c r="AC70" s="12">
        <f t="shared" si="20"/>
        <v>20</v>
      </c>
      <c r="AD70" s="12">
        <f t="shared" si="21"/>
        <v>40</v>
      </c>
      <c r="AE70" s="12">
        <f t="shared" si="22"/>
        <v>60</v>
      </c>
      <c r="AF70" s="12">
        <f t="shared" si="23"/>
        <v>0</v>
      </c>
      <c r="AG70" s="12">
        <f t="shared" si="24"/>
        <v>0</v>
      </c>
      <c r="AH70" s="12">
        <f t="shared" si="25"/>
        <v>0</v>
      </c>
    </row>
    <row r="71" spans="1:34" ht="24.95" customHeight="1">
      <c r="A71" s="399" t="s">
        <v>59</v>
      </c>
      <c r="B71" s="400"/>
      <c r="C71" s="400"/>
      <c r="D71" s="400"/>
      <c r="E71" s="401"/>
      <c r="F71" s="372" t="s">
        <v>127</v>
      </c>
      <c r="G71" s="373"/>
      <c r="H71" s="373"/>
      <c r="I71" s="373"/>
      <c r="J71" s="373"/>
      <c r="K71" s="373"/>
      <c r="L71" s="374"/>
      <c r="M71" s="408">
        <v>60</v>
      </c>
      <c r="N71" s="409"/>
      <c r="O71" s="391">
        <f t="shared" si="13"/>
        <v>600</v>
      </c>
      <c r="P71" s="392"/>
      <c r="Q71" s="393"/>
      <c r="R71" s="223">
        <f t="shared" si="14"/>
        <v>60</v>
      </c>
      <c r="S71" s="225"/>
      <c r="T71" s="226">
        <f t="shared" si="15"/>
        <v>120</v>
      </c>
      <c r="U71" s="225"/>
      <c r="V71" s="226">
        <f t="shared" si="16"/>
        <v>180</v>
      </c>
      <c r="W71" s="312"/>
      <c r="X71" s="20" t="s">
        <v>80</v>
      </c>
      <c r="Z71" s="6">
        <f t="shared" si="17"/>
        <v>540</v>
      </c>
      <c r="AA71" s="6">
        <f t="shared" si="18"/>
        <v>480</v>
      </c>
      <c r="AB71" s="6">
        <f t="shared" si="19"/>
        <v>420</v>
      </c>
      <c r="AC71" s="12">
        <f t="shared" si="20"/>
        <v>60</v>
      </c>
      <c r="AD71" s="12">
        <f t="shared" si="21"/>
        <v>120</v>
      </c>
      <c r="AE71" s="12">
        <f t="shared" si="22"/>
        <v>180</v>
      </c>
      <c r="AF71" s="12">
        <f t="shared" si="23"/>
        <v>0</v>
      </c>
      <c r="AG71" s="12">
        <f t="shared" si="24"/>
        <v>0</v>
      </c>
      <c r="AH71" s="12">
        <f t="shared" si="25"/>
        <v>0</v>
      </c>
    </row>
    <row r="72" spans="1:34" ht="24.95" customHeight="1">
      <c r="A72" s="442" t="s">
        <v>124</v>
      </c>
      <c r="B72" s="443"/>
      <c r="C72" s="443"/>
      <c r="D72" s="443"/>
      <c r="E72" s="444"/>
      <c r="F72" s="445" t="s">
        <v>126</v>
      </c>
      <c r="G72" s="446"/>
      <c r="H72" s="446"/>
      <c r="I72" s="446"/>
      <c r="J72" s="446"/>
      <c r="K72" s="446"/>
      <c r="L72" s="447"/>
      <c r="M72" s="408">
        <v>60</v>
      </c>
      <c r="N72" s="409"/>
      <c r="O72" s="450">
        <f t="shared" si="13"/>
        <v>600</v>
      </c>
      <c r="P72" s="451"/>
      <c r="Q72" s="452"/>
      <c r="R72" s="453">
        <f t="shared" si="14"/>
        <v>60</v>
      </c>
      <c r="S72" s="454"/>
      <c r="T72" s="455">
        <f t="shared" si="15"/>
        <v>120</v>
      </c>
      <c r="U72" s="454"/>
      <c r="V72" s="226">
        <f t="shared" si="16"/>
        <v>180</v>
      </c>
      <c r="W72" s="312"/>
      <c r="X72" s="20" t="s">
        <v>80</v>
      </c>
      <c r="Z72" s="6">
        <f t="shared" si="17"/>
        <v>540</v>
      </c>
      <c r="AA72" s="6">
        <f t="shared" si="18"/>
        <v>480</v>
      </c>
      <c r="AB72" s="6">
        <f t="shared" si="19"/>
        <v>420</v>
      </c>
      <c r="AC72" s="12">
        <f t="shared" si="20"/>
        <v>60</v>
      </c>
      <c r="AD72" s="12">
        <f t="shared" si="21"/>
        <v>120</v>
      </c>
      <c r="AE72" s="12">
        <f t="shared" si="22"/>
        <v>180</v>
      </c>
      <c r="AF72" s="12">
        <f t="shared" si="23"/>
        <v>0</v>
      </c>
      <c r="AG72" s="12">
        <f t="shared" si="24"/>
        <v>0</v>
      </c>
      <c r="AH72" s="12">
        <f t="shared" si="25"/>
        <v>0</v>
      </c>
    </row>
    <row r="73" spans="1:34" ht="24.95" customHeight="1">
      <c r="A73" s="442" t="s">
        <v>125</v>
      </c>
      <c r="B73" s="443"/>
      <c r="C73" s="443"/>
      <c r="D73" s="443"/>
      <c r="E73" s="444"/>
      <c r="F73" s="445" t="s">
        <v>149</v>
      </c>
      <c r="G73" s="446"/>
      <c r="H73" s="446"/>
      <c r="I73" s="446"/>
      <c r="J73" s="446"/>
      <c r="K73" s="446"/>
      <c r="L73" s="447"/>
      <c r="M73" s="448">
        <v>200</v>
      </c>
      <c r="N73" s="449"/>
      <c r="O73" s="450">
        <f t="shared" si="13"/>
        <v>2000</v>
      </c>
      <c r="P73" s="451"/>
      <c r="Q73" s="452"/>
      <c r="R73" s="453">
        <f t="shared" si="14"/>
        <v>200</v>
      </c>
      <c r="S73" s="454"/>
      <c r="T73" s="455">
        <f t="shared" si="15"/>
        <v>400</v>
      </c>
      <c r="U73" s="454"/>
      <c r="V73" s="226">
        <f t="shared" si="16"/>
        <v>600</v>
      </c>
      <c r="W73" s="312"/>
      <c r="X73" s="20" t="s">
        <v>80</v>
      </c>
      <c r="Z73" s="6">
        <f t="shared" si="17"/>
        <v>1800</v>
      </c>
      <c r="AA73" s="6">
        <f t="shared" si="18"/>
        <v>1600</v>
      </c>
      <c r="AB73" s="6">
        <f t="shared" si="19"/>
        <v>1400</v>
      </c>
      <c r="AC73" s="12">
        <f t="shared" si="20"/>
        <v>200</v>
      </c>
      <c r="AD73" s="12">
        <f t="shared" si="21"/>
        <v>400</v>
      </c>
      <c r="AE73" s="12">
        <f t="shared" si="22"/>
        <v>600</v>
      </c>
      <c r="AF73" s="12">
        <f t="shared" si="23"/>
        <v>0</v>
      </c>
      <c r="AG73" s="12">
        <f t="shared" si="24"/>
        <v>0</v>
      </c>
      <c r="AH73" s="12">
        <f t="shared" si="25"/>
        <v>0</v>
      </c>
    </row>
    <row r="74" spans="1:34" ht="24.95" customHeight="1">
      <c r="A74" s="442" t="s">
        <v>148</v>
      </c>
      <c r="B74" s="443"/>
      <c r="C74" s="443"/>
      <c r="D74" s="443"/>
      <c r="E74" s="444"/>
      <c r="F74" s="445" t="s">
        <v>179</v>
      </c>
      <c r="G74" s="446"/>
      <c r="H74" s="446"/>
      <c r="I74" s="446"/>
      <c r="J74" s="446"/>
      <c r="K74" s="446"/>
      <c r="L74" s="447"/>
      <c r="M74" s="448">
        <v>50</v>
      </c>
      <c r="N74" s="449"/>
      <c r="O74" s="450">
        <f t="shared" si="13"/>
        <v>500</v>
      </c>
      <c r="P74" s="451"/>
      <c r="Q74" s="452"/>
      <c r="R74" s="453">
        <f t="shared" si="14"/>
        <v>50</v>
      </c>
      <c r="S74" s="454"/>
      <c r="T74" s="455">
        <f t="shared" si="15"/>
        <v>100</v>
      </c>
      <c r="U74" s="454"/>
      <c r="V74" s="226">
        <f t="shared" si="16"/>
        <v>150</v>
      </c>
      <c r="W74" s="312"/>
      <c r="X74" s="20" t="s">
        <v>80</v>
      </c>
      <c r="Z74" s="6">
        <f t="shared" si="17"/>
        <v>450</v>
      </c>
      <c r="AA74" s="6">
        <f t="shared" si="18"/>
        <v>400</v>
      </c>
      <c r="AB74" s="6">
        <f t="shared" si="19"/>
        <v>350</v>
      </c>
      <c r="AC74" s="12">
        <f t="shared" si="20"/>
        <v>50</v>
      </c>
      <c r="AD74" s="12">
        <f t="shared" si="21"/>
        <v>100</v>
      </c>
      <c r="AE74" s="12">
        <f t="shared" si="22"/>
        <v>150</v>
      </c>
      <c r="AF74" s="12">
        <f t="shared" si="23"/>
        <v>0</v>
      </c>
      <c r="AG74" s="12">
        <f t="shared" si="24"/>
        <v>0</v>
      </c>
      <c r="AH74" s="12">
        <f t="shared" si="25"/>
        <v>0</v>
      </c>
    </row>
    <row r="75" spans="1:34" ht="24.95" customHeight="1">
      <c r="A75" s="442" t="s">
        <v>162</v>
      </c>
      <c r="B75" s="443"/>
      <c r="C75" s="443"/>
      <c r="D75" s="443"/>
      <c r="E75" s="444"/>
      <c r="F75" s="456" t="s">
        <v>182</v>
      </c>
      <c r="G75" s="457"/>
      <c r="H75" s="457"/>
      <c r="I75" s="457"/>
      <c r="J75" s="457"/>
      <c r="K75" s="457"/>
      <c r="L75" s="458"/>
      <c r="M75" s="448">
        <v>20</v>
      </c>
      <c r="N75" s="449"/>
      <c r="O75" s="450">
        <f t="shared" si="13"/>
        <v>200</v>
      </c>
      <c r="P75" s="451"/>
      <c r="Q75" s="452"/>
      <c r="R75" s="453">
        <f t="shared" si="14"/>
        <v>20</v>
      </c>
      <c r="S75" s="454"/>
      <c r="T75" s="455">
        <f t="shared" si="15"/>
        <v>40</v>
      </c>
      <c r="U75" s="454"/>
      <c r="V75" s="226">
        <f t="shared" si="16"/>
        <v>60</v>
      </c>
      <c r="W75" s="312"/>
      <c r="X75" s="20" t="s">
        <v>80</v>
      </c>
      <c r="Z75" s="6">
        <f t="shared" si="17"/>
        <v>180</v>
      </c>
      <c r="AA75" s="6">
        <f t="shared" si="18"/>
        <v>160</v>
      </c>
      <c r="AB75" s="6">
        <f t="shared" si="19"/>
        <v>140</v>
      </c>
      <c r="AC75" s="12">
        <f t="shared" si="20"/>
        <v>20</v>
      </c>
      <c r="AD75" s="12">
        <f t="shared" si="21"/>
        <v>40</v>
      </c>
      <c r="AE75" s="12">
        <f t="shared" si="22"/>
        <v>60</v>
      </c>
      <c r="AF75" s="12">
        <f t="shared" si="23"/>
        <v>0</v>
      </c>
      <c r="AG75" s="12">
        <f t="shared" si="24"/>
        <v>0</v>
      </c>
      <c r="AH75" s="12">
        <f t="shared" si="25"/>
        <v>0</v>
      </c>
    </row>
    <row r="76" spans="1:34" ht="24.95" customHeight="1">
      <c r="A76" s="442" t="s">
        <v>163</v>
      </c>
      <c r="B76" s="443"/>
      <c r="C76" s="443"/>
      <c r="D76" s="443"/>
      <c r="E76" s="444"/>
      <c r="F76" s="462" t="s">
        <v>183</v>
      </c>
      <c r="G76" s="463"/>
      <c r="H76" s="463"/>
      <c r="I76" s="463"/>
      <c r="J76" s="463"/>
      <c r="K76" s="463"/>
      <c r="L76" s="464"/>
      <c r="M76" s="448">
        <v>5</v>
      </c>
      <c r="N76" s="449"/>
      <c r="O76" s="450">
        <f t="shared" si="13"/>
        <v>50</v>
      </c>
      <c r="P76" s="451"/>
      <c r="Q76" s="452"/>
      <c r="R76" s="453">
        <f t="shared" si="14"/>
        <v>5</v>
      </c>
      <c r="S76" s="454"/>
      <c r="T76" s="455">
        <f t="shared" si="15"/>
        <v>10</v>
      </c>
      <c r="U76" s="454"/>
      <c r="V76" s="226">
        <f t="shared" si="16"/>
        <v>15</v>
      </c>
      <c r="W76" s="312"/>
      <c r="X76" s="20" t="s">
        <v>80</v>
      </c>
      <c r="Z76" s="6">
        <f t="shared" si="17"/>
        <v>45</v>
      </c>
      <c r="AA76" s="6">
        <f t="shared" si="18"/>
        <v>40</v>
      </c>
      <c r="AB76" s="6">
        <f t="shared" si="19"/>
        <v>35</v>
      </c>
      <c r="AC76" s="12">
        <f t="shared" si="20"/>
        <v>5</v>
      </c>
      <c r="AD76" s="12">
        <f t="shared" si="21"/>
        <v>10</v>
      </c>
      <c r="AE76" s="12">
        <f t="shared" si="22"/>
        <v>15</v>
      </c>
      <c r="AF76" s="12">
        <f t="shared" si="23"/>
        <v>0</v>
      </c>
      <c r="AG76" s="12">
        <f t="shared" si="24"/>
        <v>0</v>
      </c>
      <c r="AH76" s="12">
        <f t="shared" si="25"/>
        <v>0</v>
      </c>
    </row>
    <row r="77" spans="1:34" ht="24.95" customHeight="1">
      <c r="A77" s="442" t="s">
        <v>164</v>
      </c>
      <c r="B77" s="443"/>
      <c r="C77" s="443"/>
      <c r="D77" s="443"/>
      <c r="E77" s="444"/>
      <c r="F77" s="459" t="s">
        <v>184</v>
      </c>
      <c r="G77" s="460"/>
      <c r="H77" s="460"/>
      <c r="I77" s="460"/>
      <c r="J77" s="460"/>
      <c r="K77" s="460"/>
      <c r="L77" s="461"/>
      <c r="M77" s="448">
        <v>150</v>
      </c>
      <c r="N77" s="449"/>
      <c r="O77" s="450">
        <f t="shared" si="13"/>
        <v>1500</v>
      </c>
      <c r="P77" s="451"/>
      <c r="Q77" s="452"/>
      <c r="R77" s="453">
        <f t="shared" si="14"/>
        <v>150</v>
      </c>
      <c r="S77" s="454"/>
      <c r="T77" s="455">
        <f t="shared" si="15"/>
        <v>300</v>
      </c>
      <c r="U77" s="454"/>
      <c r="V77" s="226">
        <f t="shared" si="16"/>
        <v>450</v>
      </c>
      <c r="W77" s="312"/>
      <c r="X77" s="20" t="s">
        <v>80</v>
      </c>
      <c r="Z77" s="6">
        <f t="shared" si="17"/>
        <v>1350</v>
      </c>
      <c r="AA77" s="6">
        <f t="shared" si="18"/>
        <v>1200</v>
      </c>
      <c r="AB77" s="6">
        <f t="shared" si="19"/>
        <v>1050</v>
      </c>
      <c r="AC77" s="12">
        <f t="shared" si="20"/>
        <v>150</v>
      </c>
      <c r="AD77" s="12">
        <f t="shared" si="21"/>
        <v>300</v>
      </c>
      <c r="AE77" s="12">
        <f t="shared" si="22"/>
        <v>450</v>
      </c>
      <c r="AF77" s="12">
        <f t="shared" si="23"/>
        <v>0</v>
      </c>
      <c r="AG77" s="12">
        <f t="shared" si="24"/>
        <v>0</v>
      </c>
      <c r="AH77" s="12">
        <f t="shared" si="25"/>
        <v>0</v>
      </c>
    </row>
    <row r="78" spans="1:34" ht="24.95" customHeight="1">
      <c r="A78" s="442" t="s">
        <v>165</v>
      </c>
      <c r="B78" s="443"/>
      <c r="C78" s="443"/>
      <c r="D78" s="443"/>
      <c r="E78" s="444"/>
      <c r="F78" s="459" t="s">
        <v>185</v>
      </c>
      <c r="G78" s="460"/>
      <c r="H78" s="460"/>
      <c r="I78" s="460"/>
      <c r="J78" s="460"/>
      <c r="K78" s="460"/>
      <c r="L78" s="461"/>
      <c r="M78" s="448">
        <v>160</v>
      </c>
      <c r="N78" s="449"/>
      <c r="O78" s="450">
        <f t="shared" si="13"/>
        <v>1600</v>
      </c>
      <c r="P78" s="451"/>
      <c r="Q78" s="452"/>
      <c r="R78" s="453">
        <f t="shared" si="14"/>
        <v>160</v>
      </c>
      <c r="S78" s="454"/>
      <c r="T78" s="455">
        <f t="shared" si="15"/>
        <v>320</v>
      </c>
      <c r="U78" s="454"/>
      <c r="V78" s="226">
        <f t="shared" si="16"/>
        <v>480</v>
      </c>
      <c r="W78" s="312"/>
      <c r="X78" s="20" t="s">
        <v>80</v>
      </c>
      <c r="Z78" s="6">
        <f t="shared" si="17"/>
        <v>1440</v>
      </c>
      <c r="AA78" s="6">
        <f t="shared" si="18"/>
        <v>1280</v>
      </c>
      <c r="AB78" s="6">
        <f t="shared" si="19"/>
        <v>1120</v>
      </c>
      <c r="AC78" s="12">
        <f t="shared" si="20"/>
        <v>160</v>
      </c>
      <c r="AD78" s="12">
        <f t="shared" si="21"/>
        <v>320</v>
      </c>
      <c r="AE78" s="12">
        <f t="shared" si="22"/>
        <v>480</v>
      </c>
      <c r="AF78" s="12">
        <f t="shared" si="23"/>
        <v>0</v>
      </c>
      <c r="AG78" s="12">
        <f t="shared" si="24"/>
        <v>0</v>
      </c>
      <c r="AH78" s="12">
        <f t="shared" si="25"/>
        <v>0</v>
      </c>
    </row>
    <row r="79" spans="1:34" ht="24.95" customHeight="1">
      <c r="A79" s="378" t="s">
        <v>166</v>
      </c>
      <c r="B79" s="378"/>
      <c r="C79" s="378"/>
      <c r="D79" s="378"/>
      <c r="E79" s="378"/>
      <c r="F79" s="379" t="s">
        <v>181</v>
      </c>
      <c r="G79" s="380"/>
      <c r="H79" s="380"/>
      <c r="I79" s="380"/>
      <c r="J79" s="380"/>
      <c r="K79" s="380"/>
      <c r="L79" s="381"/>
      <c r="M79" s="386">
        <v>100</v>
      </c>
      <c r="N79" s="387"/>
      <c r="O79" s="388">
        <f t="shared" si="13"/>
        <v>1000</v>
      </c>
      <c r="P79" s="389"/>
      <c r="Q79" s="389"/>
      <c r="R79" s="323">
        <f t="shared" si="14"/>
        <v>100</v>
      </c>
      <c r="S79" s="324"/>
      <c r="T79" s="390">
        <f t="shared" si="15"/>
        <v>200</v>
      </c>
      <c r="U79" s="390"/>
      <c r="V79" s="384">
        <f t="shared" si="16"/>
        <v>300</v>
      </c>
      <c r="W79" s="385"/>
      <c r="X79" s="22" t="s">
        <v>80</v>
      </c>
      <c r="Z79" s="6">
        <f t="shared" si="17"/>
        <v>900</v>
      </c>
      <c r="AA79" s="6">
        <f t="shared" si="18"/>
        <v>800</v>
      </c>
      <c r="AB79" s="6">
        <f t="shared" si="19"/>
        <v>700</v>
      </c>
      <c r="AC79" s="12">
        <f t="shared" si="20"/>
        <v>100</v>
      </c>
      <c r="AD79" s="12">
        <f t="shared" si="21"/>
        <v>200</v>
      </c>
      <c r="AE79" s="12">
        <f t="shared" si="22"/>
        <v>300</v>
      </c>
      <c r="AF79" s="12">
        <f t="shared" si="23"/>
        <v>0</v>
      </c>
      <c r="AG79" s="12">
        <f t="shared" si="24"/>
        <v>0</v>
      </c>
      <c r="AH79" s="12">
        <f t="shared" si="25"/>
        <v>0</v>
      </c>
    </row>
    <row r="80" spans="1:34" ht="24.95" customHeight="1">
      <c r="A80" s="378" t="s">
        <v>167</v>
      </c>
      <c r="B80" s="378"/>
      <c r="C80" s="378"/>
      <c r="D80" s="378"/>
      <c r="E80" s="378"/>
      <c r="F80" s="379" t="s">
        <v>186</v>
      </c>
      <c r="G80" s="380"/>
      <c r="H80" s="380"/>
      <c r="I80" s="380"/>
      <c r="J80" s="380"/>
      <c r="K80" s="380"/>
      <c r="L80" s="381"/>
      <c r="M80" s="386">
        <v>200</v>
      </c>
      <c r="N80" s="387"/>
      <c r="O80" s="388">
        <f t="shared" si="13"/>
        <v>2000</v>
      </c>
      <c r="P80" s="389"/>
      <c r="Q80" s="389"/>
      <c r="R80" s="323">
        <f t="shared" si="14"/>
        <v>200</v>
      </c>
      <c r="S80" s="324"/>
      <c r="T80" s="390">
        <f t="shared" si="15"/>
        <v>400</v>
      </c>
      <c r="U80" s="390"/>
      <c r="V80" s="384">
        <f t="shared" si="16"/>
        <v>600</v>
      </c>
      <c r="W80" s="385"/>
      <c r="X80" s="22" t="s">
        <v>80</v>
      </c>
      <c r="Z80" s="6">
        <f t="shared" si="17"/>
        <v>1800</v>
      </c>
      <c r="AA80" s="6">
        <f t="shared" si="18"/>
        <v>1600</v>
      </c>
      <c r="AB80" s="6">
        <f t="shared" si="19"/>
        <v>1400</v>
      </c>
      <c r="AC80" s="12">
        <f t="shared" si="20"/>
        <v>200</v>
      </c>
      <c r="AD80" s="12">
        <f t="shared" si="21"/>
        <v>400</v>
      </c>
      <c r="AE80" s="12">
        <f t="shared" si="22"/>
        <v>600</v>
      </c>
      <c r="AF80" s="12">
        <f t="shared" si="23"/>
        <v>0</v>
      </c>
      <c r="AG80" s="12">
        <f t="shared" si="24"/>
        <v>0</v>
      </c>
      <c r="AH80" s="12">
        <f t="shared" si="25"/>
        <v>0</v>
      </c>
    </row>
    <row r="81" spans="1:34" ht="24.95" customHeight="1">
      <c r="A81" s="465" t="s">
        <v>134</v>
      </c>
      <c r="B81" s="466"/>
      <c r="C81" s="466"/>
      <c r="D81" s="466"/>
      <c r="E81" s="466"/>
      <c r="F81" s="466"/>
      <c r="G81" s="466"/>
      <c r="H81" s="466"/>
      <c r="I81" s="466"/>
      <c r="J81" s="466"/>
      <c r="K81" s="466"/>
      <c r="L81" s="467"/>
      <c r="M81" s="468">
        <v>100</v>
      </c>
      <c r="N81" s="469"/>
      <c r="O81" s="470">
        <f t="shared" si="13"/>
        <v>1000</v>
      </c>
      <c r="P81" s="471"/>
      <c r="Q81" s="471"/>
      <c r="R81" s="472">
        <f t="shared" si="14"/>
        <v>100</v>
      </c>
      <c r="S81" s="473"/>
      <c r="T81" s="473">
        <f t="shared" si="15"/>
        <v>200</v>
      </c>
      <c r="U81" s="473"/>
      <c r="V81" s="474">
        <f t="shared" si="16"/>
        <v>300</v>
      </c>
      <c r="W81" s="475"/>
      <c r="X81" s="23" t="s">
        <v>80</v>
      </c>
      <c r="Z81" s="6">
        <f t="shared" si="17"/>
        <v>900</v>
      </c>
      <c r="AA81" s="6">
        <f t="shared" si="18"/>
        <v>800</v>
      </c>
      <c r="AB81" s="6">
        <f t="shared" si="19"/>
        <v>700</v>
      </c>
      <c r="AC81" s="12">
        <f t="shared" si="20"/>
        <v>100</v>
      </c>
      <c r="AD81" s="12">
        <f t="shared" si="21"/>
        <v>200</v>
      </c>
      <c r="AE81" s="12">
        <f t="shared" si="22"/>
        <v>300</v>
      </c>
      <c r="AF81" s="12">
        <f t="shared" si="23"/>
        <v>0</v>
      </c>
      <c r="AG81" s="12">
        <f t="shared" si="24"/>
        <v>0</v>
      </c>
      <c r="AH81" s="12">
        <f t="shared" si="25"/>
        <v>0</v>
      </c>
    </row>
    <row r="82" spans="1:34" ht="24.95" customHeight="1">
      <c r="A82" s="478" t="s">
        <v>117</v>
      </c>
      <c r="B82" s="478"/>
      <c r="C82" s="478"/>
      <c r="D82" s="478"/>
      <c r="E82" s="478"/>
      <c r="F82" s="372" t="s">
        <v>178</v>
      </c>
      <c r="G82" s="373"/>
      <c r="H82" s="373"/>
      <c r="I82" s="373"/>
      <c r="J82" s="373"/>
      <c r="K82" s="373"/>
      <c r="L82" s="374"/>
      <c r="M82" s="408">
        <v>30</v>
      </c>
      <c r="N82" s="409"/>
      <c r="O82" s="391">
        <f t="shared" si="13"/>
        <v>300</v>
      </c>
      <c r="P82" s="392"/>
      <c r="Q82" s="392"/>
      <c r="R82" s="479">
        <f t="shared" si="14"/>
        <v>30</v>
      </c>
      <c r="S82" s="476"/>
      <c r="T82" s="476">
        <f t="shared" si="15"/>
        <v>60</v>
      </c>
      <c r="U82" s="476"/>
      <c r="V82" s="226">
        <f t="shared" si="16"/>
        <v>90</v>
      </c>
      <c r="W82" s="312"/>
      <c r="X82" s="20" t="s">
        <v>80</v>
      </c>
      <c r="Z82" s="6">
        <f t="shared" si="17"/>
        <v>270</v>
      </c>
      <c r="AA82" s="6">
        <f t="shared" si="18"/>
        <v>240</v>
      </c>
      <c r="AB82" s="6">
        <f t="shared" si="19"/>
        <v>210</v>
      </c>
      <c r="AC82" s="12">
        <f t="shared" si="20"/>
        <v>30</v>
      </c>
      <c r="AD82" s="12">
        <f t="shared" si="21"/>
        <v>60</v>
      </c>
      <c r="AE82" s="12">
        <f t="shared" si="22"/>
        <v>90</v>
      </c>
      <c r="AF82" s="12">
        <f t="shared" si="23"/>
        <v>0</v>
      </c>
      <c r="AG82" s="12">
        <f t="shared" si="24"/>
        <v>0</v>
      </c>
      <c r="AH82" s="12">
        <f t="shared" si="25"/>
        <v>0</v>
      </c>
    </row>
    <row r="83" spans="1:34" ht="24.95" customHeight="1">
      <c r="A83" s="477" t="s">
        <v>118</v>
      </c>
      <c r="B83" s="477"/>
      <c r="C83" s="477"/>
      <c r="D83" s="477"/>
      <c r="E83" s="477"/>
      <c r="F83" s="396" t="s">
        <v>178</v>
      </c>
      <c r="G83" s="397"/>
      <c r="H83" s="397"/>
      <c r="I83" s="397"/>
      <c r="J83" s="397"/>
      <c r="K83" s="397"/>
      <c r="L83" s="398"/>
      <c r="M83" s="326">
        <v>60</v>
      </c>
      <c r="N83" s="327"/>
      <c r="O83" s="375">
        <f t="shared" si="13"/>
        <v>600</v>
      </c>
      <c r="P83" s="376"/>
      <c r="Q83" s="376"/>
      <c r="R83" s="323">
        <f t="shared" si="14"/>
        <v>60</v>
      </c>
      <c r="S83" s="324"/>
      <c r="T83" s="476">
        <f t="shared" si="15"/>
        <v>120</v>
      </c>
      <c r="U83" s="476"/>
      <c r="V83" s="370">
        <f t="shared" si="16"/>
        <v>180</v>
      </c>
      <c r="W83" s="371"/>
      <c r="X83" s="20" t="s">
        <v>80</v>
      </c>
      <c r="Z83" s="6">
        <f t="shared" si="17"/>
        <v>540</v>
      </c>
      <c r="AA83" s="6">
        <f t="shared" si="18"/>
        <v>480</v>
      </c>
      <c r="AB83" s="6">
        <f t="shared" si="19"/>
        <v>420</v>
      </c>
      <c r="AC83" s="12">
        <f t="shared" si="20"/>
        <v>60</v>
      </c>
      <c r="AD83" s="12">
        <f t="shared" si="21"/>
        <v>120</v>
      </c>
      <c r="AE83" s="12">
        <f t="shared" si="22"/>
        <v>180</v>
      </c>
      <c r="AF83" s="12">
        <f t="shared" si="23"/>
        <v>0</v>
      </c>
      <c r="AG83" s="12">
        <f t="shared" si="24"/>
        <v>0</v>
      </c>
      <c r="AH83" s="12">
        <f t="shared" si="25"/>
        <v>0</v>
      </c>
    </row>
    <row r="84" spans="1:34" ht="24.95" customHeight="1">
      <c r="A84" s="382" t="s">
        <v>168</v>
      </c>
      <c r="B84" s="383"/>
      <c r="C84" s="383"/>
      <c r="D84" s="383"/>
      <c r="E84" s="383"/>
      <c r="F84" s="396" t="s">
        <v>151</v>
      </c>
      <c r="G84" s="397"/>
      <c r="H84" s="397"/>
      <c r="I84" s="397"/>
      <c r="J84" s="397"/>
      <c r="K84" s="397"/>
      <c r="L84" s="398"/>
      <c r="M84" s="326">
        <v>22</v>
      </c>
      <c r="N84" s="327"/>
      <c r="O84" s="375">
        <f t="shared" si="13"/>
        <v>220</v>
      </c>
      <c r="P84" s="376"/>
      <c r="Q84" s="376"/>
      <c r="R84" s="323">
        <f t="shared" si="14"/>
        <v>22</v>
      </c>
      <c r="S84" s="324"/>
      <c r="T84" s="476">
        <f t="shared" si="15"/>
        <v>44</v>
      </c>
      <c r="U84" s="476"/>
      <c r="V84" s="370">
        <f t="shared" si="16"/>
        <v>66</v>
      </c>
      <c r="W84" s="371"/>
      <c r="X84" s="24" t="s">
        <v>80</v>
      </c>
      <c r="Z84" s="6">
        <f t="shared" si="17"/>
        <v>198</v>
      </c>
      <c r="AA84" s="6">
        <f t="shared" si="18"/>
        <v>176</v>
      </c>
      <c r="AB84" s="6">
        <f t="shared" si="19"/>
        <v>154</v>
      </c>
      <c r="AC84" s="12">
        <f t="shared" si="20"/>
        <v>22</v>
      </c>
      <c r="AD84" s="12">
        <f t="shared" si="21"/>
        <v>44</v>
      </c>
      <c r="AE84" s="12">
        <f t="shared" si="22"/>
        <v>66</v>
      </c>
      <c r="AF84" s="12">
        <f t="shared" si="23"/>
        <v>0</v>
      </c>
      <c r="AG84" s="12">
        <f t="shared" si="24"/>
        <v>0</v>
      </c>
      <c r="AH84" s="12">
        <f t="shared" si="25"/>
        <v>0</v>
      </c>
    </row>
    <row r="85" spans="1:34" ht="24.95" customHeight="1">
      <c r="A85" s="382" t="s">
        <v>169</v>
      </c>
      <c r="B85" s="383"/>
      <c r="C85" s="383"/>
      <c r="D85" s="383"/>
      <c r="E85" s="383"/>
      <c r="F85" s="396" t="s">
        <v>151</v>
      </c>
      <c r="G85" s="397"/>
      <c r="H85" s="397"/>
      <c r="I85" s="397"/>
      <c r="J85" s="397"/>
      <c r="K85" s="397"/>
      <c r="L85" s="398"/>
      <c r="M85" s="326">
        <v>18</v>
      </c>
      <c r="N85" s="327"/>
      <c r="O85" s="375">
        <f t="shared" si="13"/>
        <v>180</v>
      </c>
      <c r="P85" s="376"/>
      <c r="Q85" s="376"/>
      <c r="R85" s="323">
        <f t="shared" si="14"/>
        <v>18</v>
      </c>
      <c r="S85" s="324"/>
      <c r="T85" s="476">
        <f t="shared" si="15"/>
        <v>36</v>
      </c>
      <c r="U85" s="476"/>
      <c r="V85" s="370">
        <f t="shared" si="16"/>
        <v>54</v>
      </c>
      <c r="W85" s="371"/>
      <c r="X85" s="20" t="s">
        <v>80</v>
      </c>
      <c r="Z85" s="6">
        <f t="shared" si="17"/>
        <v>162</v>
      </c>
      <c r="AA85" s="6">
        <f t="shared" si="18"/>
        <v>144</v>
      </c>
      <c r="AB85" s="6">
        <f t="shared" si="19"/>
        <v>126</v>
      </c>
      <c r="AC85" s="12">
        <f t="shared" si="20"/>
        <v>18</v>
      </c>
      <c r="AD85" s="12">
        <f t="shared" si="21"/>
        <v>36</v>
      </c>
      <c r="AE85" s="12">
        <f t="shared" si="22"/>
        <v>54</v>
      </c>
      <c r="AF85" s="12">
        <f t="shared" si="23"/>
        <v>0</v>
      </c>
      <c r="AG85" s="12">
        <f t="shared" si="24"/>
        <v>0</v>
      </c>
      <c r="AH85" s="12">
        <f t="shared" si="25"/>
        <v>0</v>
      </c>
    </row>
    <row r="86" spans="1:34" ht="24.95" customHeight="1">
      <c r="A86" s="382" t="s">
        <v>170</v>
      </c>
      <c r="B86" s="383"/>
      <c r="C86" s="383"/>
      <c r="D86" s="383"/>
      <c r="E86" s="383"/>
      <c r="F86" s="396" t="s">
        <v>151</v>
      </c>
      <c r="G86" s="397"/>
      <c r="H86" s="397"/>
      <c r="I86" s="397"/>
      <c r="J86" s="397"/>
      <c r="K86" s="397"/>
      <c r="L86" s="398"/>
      <c r="M86" s="480">
        <v>6</v>
      </c>
      <c r="N86" s="481"/>
      <c r="O86" s="375">
        <f t="shared" si="13"/>
        <v>60</v>
      </c>
      <c r="P86" s="376"/>
      <c r="Q86" s="376"/>
      <c r="R86" s="479">
        <f t="shared" si="14"/>
        <v>6</v>
      </c>
      <c r="S86" s="476"/>
      <c r="T86" s="476">
        <f t="shared" si="15"/>
        <v>12</v>
      </c>
      <c r="U86" s="476"/>
      <c r="V86" s="370">
        <f t="shared" si="16"/>
        <v>18</v>
      </c>
      <c r="W86" s="371"/>
      <c r="X86" s="20" t="s">
        <v>80</v>
      </c>
      <c r="Z86" s="6">
        <f t="shared" si="17"/>
        <v>54</v>
      </c>
      <c r="AA86" s="6">
        <f t="shared" si="18"/>
        <v>48</v>
      </c>
      <c r="AB86" s="6">
        <f t="shared" si="19"/>
        <v>42</v>
      </c>
      <c r="AC86" s="12">
        <f t="shared" si="20"/>
        <v>6</v>
      </c>
      <c r="AD86" s="12">
        <f t="shared" si="21"/>
        <v>12</v>
      </c>
      <c r="AE86" s="12">
        <f t="shared" si="22"/>
        <v>18</v>
      </c>
      <c r="AF86" s="12">
        <f t="shared" si="23"/>
        <v>0</v>
      </c>
      <c r="AG86" s="12">
        <f t="shared" si="24"/>
        <v>0</v>
      </c>
      <c r="AH86" s="12">
        <f t="shared" si="25"/>
        <v>0</v>
      </c>
    </row>
    <row r="87" spans="1:34" ht="24.95" customHeight="1" thickBot="1">
      <c r="A87" s="382" t="s">
        <v>150</v>
      </c>
      <c r="B87" s="383"/>
      <c r="C87" s="383"/>
      <c r="D87" s="383"/>
      <c r="E87" s="383"/>
      <c r="F87" s="396" t="s">
        <v>187</v>
      </c>
      <c r="G87" s="397"/>
      <c r="H87" s="397"/>
      <c r="I87" s="397"/>
      <c r="J87" s="397"/>
      <c r="K87" s="397"/>
      <c r="L87" s="398"/>
      <c r="M87" s="480">
        <v>40</v>
      </c>
      <c r="N87" s="481"/>
      <c r="O87" s="375">
        <f t="shared" si="13"/>
        <v>400</v>
      </c>
      <c r="P87" s="376"/>
      <c r="Q87" s="376"/>
      <c r="R87" s="479">
        <f t="shared" si="14"/>
        <v>40</v>
      </c>
      <c r="S87" s="476"/>
      <c r="T87" s="476">
        <f t="shared" si="15"/>
        <v>80</v>
      </c>
      <c r="U87" s="476"/>
      <c r="V87" s="370">
        <f t="shared" si="16"/>
        <v>120</v>
      </c>
      <c r="W87" s="371"/>
      <c r="X87" s="20" t="s">
        <v>80</v>
      </c>
      <c r="Z87" s="6">
        <f t="shared" si="17"/>
        <v>360</v>
      </c>
      <c r="AA87" s="6">
        <f t="shared" si="18"/>
        <v>320</v>
      </c>
      <c r="AB87" s="6">
        <f t="shared" si="19"/>
        <v>280</v>
      </c>
      <c r="AC87" s="12">
        <f t="shared" si="20"/>
        <v>40</v>
      </c>
      <c r="AD87" s="12">
        <f t="shared" si="21"/>
        <v>80</v>
      </c>
      <c r="AE87" s="12">
        <f t="shared" si="22"/>
        <v>120</v>
      </c>
      <c r="AF87" s="12">
        <f t="shared" si="23"/>
        <v>0</v>
      </c>
      <c r="AG87" s="12">
        <f t="shared" si="24"/>
        <v>0</v>
      </c>
      <c r="AH87" s="12">
        <f t="shared" si="25"/>
        <v>0</v>
      </c>
    </row>
    <row r="88" spans="1:34" ht="63.6" customHeight="1" thickTop="1">
      <c r="A88" s="372" t="s">
        <v>152</v>
      </c>
      <c r="B88" s="373"/>
      <c r="C88" s="373"/>
      <c r="D88" s="373"/>
      <c r="E88" s="373"/>
      <c r="F88" s="373"/>
      <c r="G88" s="373"/>
      <c r="H88" s="373"/>
      <c r="I88" s="373"/>
      <c r="J88" s="373"/>
      <c r="K88" s="373"/>
      <c r="L88" s="482"/>
      <c r="M88" s="483" t="s">
        <v>154</v>
      </c>
      <c r="N88" s="484"/>
      <c r="O88" s="484"/>
      <c r="P88" s="484"/>
      <c r="Q88" s="484"/>
      <c r="R88" s="484"/>
      <c r="S88" s="484"/>
      <c r="T88" s="484"/>
      <c r="U88" s="484"/>
      <c r="V88" s="484"/>
      <c r="W88" s="485"/>
      <c r="X88" s="21" t="s">
        <v>80</v>
      </c>
    </row>
    <row r="89" spans="1:34" ht="24.95" customHeight="1">
      <c r="A89" s="318" t="s">
        <v>141</v>
      </c>
      <c r="B89" s="319"/>
      <c r="C89" s="319"/>
      <c r="D89" s="319"/>
      <c r="E89" s="319"/>
      <c r="F89" s="319"/>
      <c r="G89" s="319"/>
      <c r="H89" s="319"/>
      <c r="I89" s="319"/>
      <c r="J89" s="319"/>
      <c r="K89" s="319"/>
      <c r="L89" s="319"/>
      <c r="M89" s="486" t="s">
        <v>139</v>
      </c>
      <c r="N89" s="329"/>
      <c r="O89" s="329"/>
      <c r="P89" s="329"/>
      <c r="Q89" s="329"/>
      <c r="R89" s="329"/>
      <c r="S89" s="329"/>
      <c r="T89" s="329"/>
      <c r="U89" s="329"/>
      <c r="V89" s="329"/>
      <c r="W89" s="487"/>
      <c r="X89" s="21" t="s">
        <v>80</v>
      </c>
    </row>
    <row r="90" spans="1:34" ht="24.95" customHeight="1">
      <c r="A90" s="334" t="s">
        <v>191</v>
      </c>
      <c r="B90" s="335"/>
      <c r="C90" s="335"/>
      <c r="D90" s="335"/>
      <c r="E90" s="335"/>
      <c r="F90" s="335"/>
      <c r="G90" s="335"/>
      <c r="H90" s="335"/>
      <c r="I90" s="335"/>
      <c r="J90" s="335"/>
      <c r="K90" s="335"/>
      <c r="L90" s="335"/>
      <c r="M90" s="492" t="s">
        <v>195</v>
      </c>
      <c r="N90" s="493"/>
      <c r="O90" s="493"/>
      <c r="P90" s="493"/>
      <c r="Q90" s="493"/>
      <c r="R90" s="493"/>
      <c r="S90" s="493"/>
      <c r="T90" s="493"/>
      <c r="U90" s="493"/>
      <c r="V90" s="493"/>
      <c r="W90" s="494"/>
      <c r="X90" s="21" t="s">
        <v>80</v>
      </c>
    </row>
    <row r="91" spans="1:34" ht="24.95" customHeight="1">
      <c r="A91" s="334" t="s">
        <v>192</v>
      </c>
      <c r="B91" s="335"/>
      <c r="C91" s="335"/>
      <c r="D91" s="335"/>
      <c r="E91" s="335"/>
      <c r="F91" s="335"/>
      <c r="G91" s="335"/>
      <c r="H91" s="335"/>
      <c r="I91" s="335"/>
      <c r="J91" s="335"/>
      <c r="K91" s="335"/>
      <c r="L91" s="335"/>
      <c r="M91" s="492" t="s">
        <v>196</v>
      </c>
      <c r="N91" s="493"/>
      <c r="O91" s="493"/>
      <c r="P91" s="493"/>
      <c r="Q91" s="493"/>
      <c r="R91" s="493"/>
      <c r="S91" s="493"/>
      <c r="T91" s="493"/>
      <c r="U91" s="493"/>
      <c r="V91" s="493"/>
      <c r="W91" s="494"/>
      <c r="X91" s="21" t="s">
        <v>80</v>
      </c>
    </row>
    <row r="92" spans="1:34" ht="24.95" customHeight="1">
      <c r="A92" s="316" t="s">
        <v>74</v>
      </c>
      <c r="B92" s="317"/>
      <c r="C92" s="317"/>
      <c r="D92" s="317"/>
      <c r="E92" s="317"/>
      <c r="F92" s="317"/>
      <c r="G92" s="317"/>
      <c r="H92" s="317"/>
      <c r="I92" s="317"/>
      <c r="J92" s="317"/>
      <c r="K92" s="317"/>
      <c r="L92" s="488"/>
      <c r="M92" s="486" t="s">
        <v>120</v>
      </c>
      <c r="N92" s="329"/>
      <c r="O92" s="329"/>
      <c r="P92" s="329"/>
      <c r="Q92" s="329"/>
      <c r="R92" s="329"/>
      <c r="S92" s="329"/>
      <c r="T92" s="329"/>
      <c r="U92" s="329"/>
      <c r="V92" s="329"/>
      <c r="W92" s="487"/>
      <c r="X92" s="21" t="s">
        <v>80</v>
      </c>
    </row>
    <row r="93" spans="1:34" ht="24.95" customHeight="1">
      <c r="A93" s="318" t="s">
        <v>140</v>
      </c>
      <c r="B93" s="319"/>
      <c r="C93" s="319"/>
      <c r="D93" s="319"/>
      <c r="E93" s="319"/>
      <c r="F93" s="319"/>
      <c r="G93" s="319"/>
      <c r="H93" s="319"/>
      <c r="I93" s="319"/>
      <c r="J93" s="319"/>
      <c r="K93" s="319"/>
      <c r="L93" s="319"/>
      <c r="M93" s="495" t="s">
        <v>121</v>
      </c>
      <c r="N93" s="496"/>
      <c r="O93" s="496"/>
      <c r="P93" s="496"/>
      <c r="Q93" s="496"/>
      <c r="R93" s="496"/>
      <c r="S93" s="496"/>
      <c r="T93" s="496"/>
      <c r="U93" s="496"/>
      <c r="V93" s="496"/>
      <c r="W93" s="497"/>
      <c r="X93" s="21" t="s">
        <v>80</v>
      </c>
    </row>
    <row r="94" spans="1:34" ht="24.95" customHeight="1">
      <c r="A94" s="318" t="s">
        <v>188</v>
      </c>
      <c r="B94" s="319"/>
      <c r="C94" s="319"/>
      <c r="D94" s="319"/>
      <c r="E94" s="319"/>
      <c r="F94" s="319"/>
      <c r="G94" s="319"/>
      <c r="H94" s="319"/>
      <c r="I94" s="319"/>
      <c r="J94" s="319"/>
      <c r="K94" s="319"/>
      <c r="L94" s="319"/>
      <c r="M94" s="486" t="s">
        <v>194</v>
      </c>
      <c r="N94" s="329"/>
      <c r="O94" s="329"/>
      <c r="P94" s="329"/>
      <c r="Q94" s="329"/>
      <c r="R94" s="329"/>
      <c r="S94" s="329"/>
      <c r="T94" s="329"/>
      <c r="U94" s="329"/>
      <c r="V94" s="329"/>
      <c r="W94" s="487"/>
      <c r="X94" s="21" t="s">
        <v>80</v>
      </c>
    </row>
    <row r="95" spans="1:34" ht="24.95" customHeight="1" thickBot="1">
      <c r="A95" s="318" t="s">
        <v>189</v>
      </c>
      <c r="B95" s="319"/>
      <c r="C95" s="319"/>
      <c r="D95" s="319"/>
      <c r="E95" s="319"/>
      <c r="F95" s="319"/>
      <c r="G95" s="319"/>
      <c r="H95" s="319"/>
      <c r="I95" s="319"/>
      <c r="J95" s="319"/>
      <c r="K95" s="319"/>
      <c r="L95" s="319"/>
      <c r="M95" s="489" t="s">
        <v>194</v>
      </c>
      <c r="N95" s="490"/>
      <c r="O95" s="490"/>
      <c r="P95" s="490"/>
      <c r="Q95" s="490"/>
      <c r="R95" s="490"/>
      <c r="S95" s="490"/>
      <c r="T95" s="490"/>
      <c r="U95" s="490"/>
      <c r="V95" s="490"/>
      <c r="W95" s="491"/>
      <c r="X95" s="21" t="s">
        <v>80</v>
      </c>
    </row>
    <row r="96" spans="1:34" ht="24.75" customHeight="1" thickTop="1"/>
  </sheetData>
  <autoFilter ref="A59:AH59" xr:uid="{00000000-0001-0000-0100-000000000000}">
    <filterColumn colId="0" showButton="0"/>
    <filterColumn colId="1" showButton="0"/>
    <filterColumn colId="2" showButton="0"/>
    <filterColumn colId="3" showButton="0"/>
    <filterColumn colId="5" showButton="0"/>
    <filterColumn colId="6" showButton="0"/>
    <filterColumn colId="7" showButton="0"/>
    <filterColumn colId="8" showButton="0"/>
    <filterColumn colId="9" showButton="0"/>
    <filterColumn colId="10" showButton="0"/>
    <filterColumn colId="12" showButton="0"/>
    <filterColumn colId="14" showButton="0"/>
    <filterColumn colId="15" showButton="0"/>
    <filterColumn colId="17" showButton="0"/>
    <filterColumn colId="19" showButton="0"/>
    <filterColumn colId="21" showButton="0"/>
  </autoFilter>
  <mergeCells count="445">
    <mergeCell ref="A92:L92"/>
    <mergeCell ref="M92:W92"/>
    <mergeCell ref="A95:L95"/>
    <mergeCell ref="M95:W95"/>
    <mergeCell ref="A90:L90"/>
    <mergeCell ref="M90:W90"/>
    <mergeCell ref="A91:L91"/>
    <mergeCell ref="M91:W91"/>
    <mergeCell ref="A93:L93"/>
    <mergeCell ref="M93:W93"/>
    <mergeCell ref="A94:L94"/>
    <mergeCell ref="M94:W94"/>
    <mergeCell ref="V87:W87"/>
    <mergeCell ref="A88:L88"/>
    <mergeCell ref="M88:W88"/>
    <mergeCell ref="A89:L89"/>
    <mergeCell ref="M89:W89"/>
    <mergeCell ref="A87:E87"/>
    <mergeCell ref="F87:L87"/>
    <mergeCell ref="M87:N87"/>
    <mergeCell ref="O87:Q87"/>
    <mergeCell ref="R87:S87"/>
    <mergeCell ref="T87:U87"/>
    <mergeCell ref="V85:W85"/>
    <mergeCell ref="A86:E86"/>
    <mergeCell ref="F86:L86"/>
    <mergeCell ref="M86:N86"/>
    <mergeCell ref="O86:Q86"/>
    <mergeCell ref="R86:S86"/>
    <mergeCell ref="T86:U86"/>
    <mergeCell ref="V86:W86"/>
    <mergeCell ref="A85:E85"/>
    <mergeCell ref="F85:L85"/>
    <mergeCell ref="M85:N85"/>
    <mergeCell ref="O85:Q85"/>
    <mergeCell ref="R85:S85"/>
    <mergeCell ref="T85:U85"/>
    <mergeCell ref="A84:E84"/>
    <mergeCell ref="F84:L84"/>
    <mergeCell ref="M84:N84"/>
    <mergeCell ref="O84:Q84"/>
    <mergeCell ref="R84:S84"/>
    <mergeCell ref="T84:U84"/>
    <mergeCell ref="V84:W84"/>
    <mergeCell ref="V82:W82"/>
    <mergeCell ref="A83:E83"/>
    <mergeCell ref="F83:L83"/>
    <mergeCell ref="M83:N83"/>
    <mergeCell ref="O83:Q83"/>
    <mergeCell ref="R83:S83"/>
    <mergeCell ref="T83:U83"/>
    <mergeCell ref="V83:W83"/>
    <mergeCell ref="A82:E82"/>
    <mergeCell ref="F82:L82"/>
    <mergeCell ref="M82:N82"/>
    <mergeCell ref="O82:Q82"/>
    <mergeCell ref="R82:S82"/>
    <mergeCell ref="T82:U82"/>
    <mergeCell ref="V80:W80"/>
    <mergeCell ref="A81:L81"/>
    <mergeCell ref="M81:N81"/>
    <mergeCell ref="O81:Q81"/>
    <mergeCell ref="R81:S81"/>
    <mergeCell ref="T81:U81"/>
    <mergeCell ref="V81:W81"/>
    <mergeCell ref="A80:E80"/>
    <mergeCell ref="F80:L80"/>
    <mergeCell ref="M80:N80"/>
    <mergeCell ref="O80:Q80"/>
    <mergeCell ref="R80:S80"/>
    <mergeCell ref="T80:U80"/>
    <mergeCell ref="V78:W78"/>
    <mergeCell ref="A79:E79"/>
    <mergeCell ref="F79:L79"/>
    <mergeCell ref="M79:N79"/>
    <mergeCell ref="O79:Q79"/>
    <mergeCell ref="R79:S79"/>
    <mergeCell ref="T79:U79"/>
    <mergeCell ref="V79:W79"/>
    <mergeCell ref="A78:E78"/>
    <mergeCell ref="F78:L78"/>
    <mergeCell ref="M78:N78"/>
    <mergeCell ref="O78:Q78"/>
    <mergeCell ref="R78:S78"/>
    <mergeCell ref="T78:U78"/>
    <mergeCell ref="V76:W76"/>
    <mergeCell ref="A77:E77"/>
    <mergeCell ref="F77:L77"/>
    <mergeCell ref="M77:N77"/>
    <mergeCell ref="O77:Q77"/>
    <mergeCell ref="R77:S77"/>
    <mergeCell ref="T77:U77"/>
    <mergeCell ref="V77:W77"/>
    <mergeCell ref="A76:E76"/>
    <mergeCell ref="F76:L76"/>
    <mergeCell ref="M76:N76"/>
    <mergeCell ref="O76:Q76"/>
    <mergeCell ref="R76:S76"/>
    <mergeCell ref="T76:U76"/>
    <mergeCell ref="V74:W74"/>
    <mergeCell ref="A75:E75"/>
    <mergeCell ref="F75:L75"/>
    <mergeCell ref="M75:N75"/>
    <mergeCell ref="O75:Q75"/>
    <mergeCell ref="R75:S75"/>
    <mergeCell ref="T75:U75"/>
    <mergeCell ref="V75:W75"/>
    <mergeCell ref="A74:E74"/>
    <mergeCell ref="F74:L74"/>
    <mergeCell ref="M74:N74"/>
    <mergeCell ref="O74:Q74"/>
    <mergeCell ref="R74:S74"/>
    <mergeCell ref="T74:U74"/>
    <mergeCell ref="V72:W72"/>
    <mergeCell ref="A73:E73"/>
    <mergeCell ref="F73:L73"/>
    <mergeCell ref="M73:N73"/>
    <mergeCell ref="O73:Q73"/>
    <mergeCell ref="R73:S73"/>
    <mergeCell ref="T73:U73"/>
    <mergeCell ref="V73:W73"/>
    <mergeCell ref="A72:E72"/>
    <mergeCell ref="F72:L72"/>
    <mergeCell ref="M72:N72"/>
    <mergeCell ref="O72:Q72"/>
    <mergeCell ref="R72:S72"/>
    <mergeCell ref="T72:U72"/>
    <mergeCell ref="V70:W70"/>
    <mergeCell ref="A71:E71"/>
    <mergeCell ref="F71:L71"/>
    <mergeCell ref="M71:N71"/>
    <mergeCell ref="O71:Q71"/>
    <mergeCell ref="R71:S71"/>
    <mergeCell ref="T71:U71"/>
    <mergeCell ref="V71:W71"/>
    <mergeCell ref="A70:E70"/>
    <mergeCell ref="F70:L70"/>
    <mergeCell ref="M70:N70"/>
    <mergeCell ref="O70:Q70"/>
    <mergeCell ref="R70:S70"/>
    <mergeCell ref="T70:U70"/>
    <mergeCell ref="F69:L69"/>
    <mergeCell ref="M69:N69"/>
    <mergeCell ref="O69:Q69"/>
    <mergeCell ref="R69:S69"/>
    <mergeCell ref="T69:U69"/>
    <mergeCell ref="V69:W69"/>
    <mergeCell ref="V67:W67"/>
    <mergeCell ref="F68:L68"/>
    <mergeCell ref="M68:N68"/>
    <mergeCell ref="O68:Q68"/>
    <mergeCell ref="R68:S68"/>
    <mergeCell ref="T68:U68"/>
    <mergeCell ref="V68:W68"/>
    <mergeCell ref="A67:E67"/>
    <mergeCell ref="F67:L67"/>
    <mergeCell ref="M67:N67"/>
    <mergeCell ref="O67:Q67"/>
    <mergeCell ref="R67:S67"/>
    <mergeCell ref="T67:U67"/>
    <mergeCell ref="F66:L66"/>
    <mergeCell ref="M66:N66"/>
    <mergeCell ref="O66:Q66"/>
    <mergeCell ref="R66:S66"/>
    <mergeCell ref="T66:U66"/>
    <mergeCell ref="V66:W66"/>
    <mergeCell ref="F65:L65"/>
    <mergeCell ref="M65:N65"/>
    <mergeCell ref="O65:Q65"/>
    <mergeCell ref="R65:S65"/>
    <mergeCell ref="T65:U65"/>
    <mergeCell ref="V65:W65"/>
    <mergeCell ref="F64:L64"/>
    <mergeCell ref="M64:N64"/>
    <mergeCell ref="O64:Q64"/>
    <mergeCell ref="R64:S64"/>
    <mergeCell ref="T64:U64"/>
    <mergeCell ref="V64:W64"/>
    <mergeCell ref="V62:W62"/>
    <mergeCell ref="F63:L63"/>
    <mergeCell ref="M63:N63"/>
    <mergeCell ref="O63:Q63"/>
    <mergeCell ref="R63:S63"/>
    <mergeCell ref="T63:U63"/>
    <mergeCell ref="V63:W63"/>
    <mergeCell ref="V60:W60"/>
    <mergeCell ref="F61:L61"/>
    <mergeCell ref="M61:N61"/>
    <mergeCell ref="O61:Q61"/>
    <mergeCell ref="R61:S61"/>
    <mergeCell ref="T61:U61"/>
    <mergeCell ref="V61:W61"/>
    <mergeCell ref="F60:L60"/>
    <mergeCell ref="M60:N60"/>
    <mergeCell ref="O60:Q60"/>
    <mergeCell ref="R60:S60"/>
    <mergeCell ref="T60:U60"/>
    <mergeCell ref="F62:L62"/>
    <mergeCell ref="M62:N62"/>
    <mergeCell ref="O62:Q62"/>
    <mergeCell ref="R62:S62"/>
    <mergeCell ref="T62:U62"/>
    <mergeCell ref="A56:E59"/>
    <mergeCell ref="F56:L59"/>
    <mergeCell ref="M56:N59"/>
    <mergeCell ref="O56:W56"/>
    <mergeCell ref="X56:X59"/>
    <mergeCell ref="O57:Q59"/>
    <mergeCell ref="R57:W58"/>
    <mergeCell ref="R59:S59"/>
    <mergeCell ref="T59:U59"/>
    <mergeCell ref="V59:W59"/>
    <mergeCell ref="A50:L50"/>
    <mergeCell ref="M50:U50"/>
    <mergeCell ref="V50:X50"/>
    <mergeCell ref="A51:L51"/>
    <mergeCell ref="M51:X51"/>
    <mergeCell ref="A52:L52"/>
    <mergeCell ref="M52:X52"/>
    <mergeCell ref="A48:L48"/>
    <mergeCell ref="M48:U48"/>
    <mergeCell ref="V48:X48"/>
    <mergeCell ref="A49:L49"/>
    <mergeCell ref="M49:U49"/>
    <mergeCell ref="V49:X49"/>
    <mergeCell ref="A46:L46"/>
    <mergeCell ref="M46:U46"/>
    <mergeCell ref="V46:X46"/>
    <mergeCell ref="A47:L47"/>
    <mergeCell ref="M47:U47"/>
    <mergeCell ref="V47:X47"/>
    <mergeCell ref="A44:L44"/>
    <mergeCell ref="M44:U44"/>
    <mergeCell ref="V44:X44"/>
    <mergeCell ref="A45:L45"/>
    <mergeCell ref="M45:U45"/>
    <mergeCell ref="V45:X45"/>
    <mergeCell ref="A39:X39"/>
    <mergeCell ref="A42:L42"/>
    <mergeCell ref="M42:U42"/>
    <mergeCell ref="V42:X42"/>
    <mergeCell ref="A43:L43"/>
    <mergeCell ref="M43:U43"/>
    <mergeCell ref="V43:X43"/>
    <mergeCell ref="E38:H38"/>
    <mergeCell ref="I38:K38"/>
    <mergeCell ref="L38:O38"/>
    <mergeCell ref="P38:R38"/>
    <mergeCell ref="S38:U38"/>
    <mergeCell ref="V38:X38"/>
    <mergeCell ref="A34:D38"/>
    <mergeCell ref="E37:H37"/>
    <mergeCell ref="I37:K37"/>
    <mergeCell ref="L37:O37"/>
    <mergeCell ref="P37:R37"/>
    <mergeCell ref="S37:U37"/>
    <mergeCell ref="V37:X37"/>
    <mergeCell ref="V34:X34"/>
    <mergeCell ref="E35:H35"/>
    <mergeCell ref="I35:K35"/>
    <mergeCell ref="L35:O35"/>
    <mergeCell ref="S36:U36"/>
    <mergeCell ref="V36:X36"/>
    <mergeCell ref="P35:R35"/>
    <mergeCell ref="S35:U35"/>
    <mergeCell ref="V35:X35"/>
    <mergeCell ref="E34:H34"/>
    <mergeCell ref="I34:K34"/>
    <mergeCell ref="L34:O34"/>
    <mergeCell ref="P34:R34"/>
    <mergeCell ref="S34:U34"/>
    <mergeCell ref="E36:H36"/>
    <mergeCell ref="I36:K36"/>
    <mergeCell ref="L36:O36"/>
    <mergeCell ref="P36:R36"/>
    <mergeCell ref="V33:X33"/>
    <mergeCell ref="S31:U31"/>
    <mergeCell ref="V31:X31"/>
    <mergeCell ref="E32:H32"/>
    <mergeCell ref="I32:K32"/>
    <mergeCell ref="L32:O32"/>
    <mergeCell ref="P32:R32"/>
    <mergeCell ref="S32:U32"/>
    <mergeCell ref="V32:X32"/>
    <mergeCell ref="A29:D33"/>
    <mergeCell ref="E29:H29"/>
    <mergeCell ref="I29:K29"/>
    <mergeCell ref="L29:O29"/>
    <mergeCell ref="P29:R29"/>
    <mergeCell ref="S29:U29"/>
    <mergeCell ref="E31:H31"/>
    <mergeCell ref="I31:K31"/>
    <mergeCell ref="L31:O31"/>
    <mergeCell ref="P31:R31"/>
    <mergeCell ref="E33:H33"/>
    <mergeCell ref="I33:K33"/>
    <mergeCell ref="L33:O33"/>
    <mergeCell ref="P33:R33"/>
    <mergeCell ref="S33:U33"/>
    <mergeCell ref="V26:X26"/>
    <mergeCell ref="E27:H27"/>
    <mergeCell ref="I27:K27"/>
    <mergeCell ref="L27:O27"/>
    <mergeCell ref="P27:R27"/>
    <mergeCell ref="S27:U27"/>
    <mergeCell ref="V27:X27"/>
    <mergeCell ref="V29:X29"/>
    <mergeCell ref="E30:H30"/>
    <mergeCell ref="I30:K30"/>
    <mergeCell ref="L30:O30"/>
    <mergeCell ref="P30:R30"/>
    <mergeCell ref="S30:U30"/>
    <mergeCell ref="V30:X30"/>
    <mergeCell ref="V24:X24"/>
    <mergeCell ref="E25:H25"/>
    <mergeCell ref="I25:K25"/>
    <mergeCell ref="L25:O25"/>
    <mergeCell ref="P25:R25"/>
    <mergeCell ref="S25:U25"/>
    <mergeCell ref="V25:X25"/>
    <mergeCell ref="A24:D28"/>
    <mergeCell ref="E24:H24"/>
    <mergeCell ref="I24:K24"/>
    <mergeCell ref="L24:O24"/>
    <mergeCell ref="P24:R24"/>
    <mergeCell ref="S24:U24"/>
    <mergeCell ref="E26:H26"/>
    <mergeCell ref="I26:K26"/>
    <mergeCell ref="L26:O26"/>
    <mergeCell ref="P26:R26"/>
    <mergeCell ref="E28:H28"/>
    <mergeCell ref="I28:K28"/>
    <mergeCell ref="L28:O28"/>
    <mergeCell ref="P28:R28"/>
    <mergeCell ref="S28:U28"/>
    <mergeCell ref="V28:X28"/>
    <mergeCell ref="S26:U26"/>
    <mergeCell ref="V23:X23"/>
    <mergeCell ref="S21:U21"/>
    <mergeCell ref="V21:X21"/>
    <mergeCell ref="E22:H22"/>
    <mergeCell ref="I22:K22"/>
    <mergeCell ref="L22:O22"/>
    <mergeCell ref="P22:R22"/>
    <mergeCell ref="S22:U22"/>
    <mergeCell ref="V22:X22"/>
    <mergeCell ref="A19:D23"/>
    <mergeCell ref="E19:H19"/>
    <mergeCell ref="I19:K19"/>
    <mergeCell ref="L19:O19"/>
    <mergeCell ref="P19:R19"/>
    <mergeCell ref="S19:U19"/>
    <mergeCell ref="E21:H21"/>
    <mergeCell ref="I21:K21"/>
    <mergeCell ref="L21:O21"/>
    <mergeCell ref="P21:R21"/>
    <mergeCell ref="E23:H23"/>
    <mergeCell ref="I23:K23"/>
    <mergeCell ref="L23:O23"/>
    <mergeCell ref="P23:R23"/>
    <mergeCell ref="S23:U23"/>
    <mergeCell ref="V16:X16"/>
    <mergeCell ref="E17:H17"/>
    <mergeCell ref="I17:K17"/>
    <mergeCell ref="L17:O17"/>
    <mergeCell ref="P17:R17"/>
    <mergeCell ref="S17:U17"/>
    <mergeCell ref="V17:X17"/>
    <mergeCell ref="V19:X19"/>
    <mergeCell ref="E20:H20"/>
    <mergeCell ref="I20:K20"/>
    <mergeCell ref="L20:O20"/>
    <mergeCell ref="P20:R20"/>
    <mergeCell ref="S20:U20"/>
    <mergeCell ref="V20:X20"/>
    <mergeCell ref="V14:X14"/>
    <mergeCell ref="E15:H15"/>
    <mergeCell ref="I15:K15"/>
    <mergeCell ref="L15:O15"/>
    <mergeCell ref="P15:R15"/>
    <mergeCell ref="S15:U15"/>
    <mergeCell ref="V15:X15"/>
    <mergeCell ref="A14:D18"/>
    <mergeCell ref="E14:H14"/>
    <mergeCell ref="I14:K14"/>
    <mergeCell ref="L14:O14"/>
    <mergeCell ref="P14:R14"/>
    <mergeCell ref="S14:U14"/>
    <mergeCell ref="E16:H16"/>
    <mergeCell ref="I16:K16"/>
    <mergeCell ref="L16:O16"/>
    <mergeCell ref="P16:R16"/>
    <mergeCell ref="E18:H18"/>
    <mergeCell ref="I18:K18"/>
    <mergeCell ref="L18:O18"/>
    <mergeCell ref="P18:R18"/>
    <mergeCell ref="S18:U18"/>
    <mergeCell ref="V18:X18"/>
    <mergeCell ref="S16:U16"/>
    <mergeCell ref="E13:H13"/>
    <mergeCell ref="I13:K13"/>
    <mergeCell ref="L13:O13"/>
    <mergeCell ref="P13:R13"/>
    <mergeCell ref="S13:U13"/>
    <mergeCell ref="V13:X13"/>
    <mergeCell ref="E12:H12"/>
    <mergeCell ref="I12:K12"/>
    <mergeCell ref="L12:O12"/>
    <mergeCell ref="P12:R12"/>
    <mergeCell ref="S12:U12"/>
    <mergeCell ref="V12:X12"/>
    <mergeCell ref="L11:O11"/>
    <mergeCell ref="P11:R11"/>
    <mergeCell ref="S11:U11"/>
    <mergeCell ref="V11:X11"/>
    <mergeCell ref="E10:H10"/>
    <mergeCell ref="I10:K10"/>
    <mergeCell ref="L10:O10"/>
    <mergeCell ref="P10:R10"/>
    <mergeCell ref="S10:U10"/>
    <mergeCell ref="V10:X10"/>
    <mergeCell ref="A65:E65"/>
    <mergeCell ref="A66:E66"/>
    <mergeCell ref="I1:M1"/>
    <mergeCell ref="S1:U1"/>
    <mergeCell ref="V1:X1"/>
    <mergeCell ref="A2:G2"/>
    <mergeCell ref="S2:X2"/>
    <mergeCell ref="A7:D8"/>
    <mergeCell ref="E7:H8"/>
    <mergeCell ref="I7:K8"/>
    <mergeCell ref="L7:O8"/>
    <mergeCell ref="P7:X7"/>
    <mergeCell ref="P8:R8"/>
    <mergeCell ref="S8:U8"/>
    <mergeCell ref="V8:X8"/>
    <mergeCell ref="A9:D13"/>
    <mergeCell ref="E9:H9"/>
    <mergeCell ref="I9:K9"/>
    <mergeCell ref="L9:O9"/>
    <mergeCell ref="P9:R9"/>
    <mergeCell ref="S9:U9"/>
    <mergeCell ref="V9:X9"/>
    <mergeCell ref="E11:H11"/>
    <mergeCell ref="I11:K11"/>
  </mergeCells>
  <phoneticPr fontId="2"/>
  <dataValidations count="2">
    <dataValidation type="list" allowBlank="1" showInputMessage="1" showErrorMessage="1" sqref="V1" xr:uid="{C85D93B5-25C2-49BB-89E5-614A1A571351}">
      <formula1>$Z$2:$AG$2</formula1>
    </dataValidation>
    <dataValidation type="list" allowBlank="1" showInputMessage="1" showErrorMessage="1" sqref="X60:X95" xr:uid="{607750DF-81E3-410B-8D04-E9994EAF74D4}">
      <formula1>$Z$3:$AA$3</formula1>
    </dataValidation>
  </dataValidations>
  <printOptions horizontalCentered="1"/>
  <pageMargins left="0.19685039370078741" right="0.19685039370078741" top="0.19685039370078741" bottom="0.19685039370078741" header="0" footer="0"/>
  <pageSetup paperSize="9" scale="94" fitToHeight="0" orientation="portrait" horizontalDpi="300" verticalDpi="300" r:id="rId1"/>
  <rowBreaks count="2" manualBreakCount="2">
    <brk id="50" max="23" man="1"/>
    <brk id="81" max="2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77B9E-EE72-4FD8-93C8-8467BDA1A613}">
  <sheetPr>
    <pageSetUpPr fitToPage="1"/>
  </sheetPr>
  <dimension ref="A1:AH96"/>
  <sheetViews>
    <sheetView view="pageBreakPreview" topLeftCell="F1" zoomScaleNormal="100" zoomScaleSheetLayoutView="100" workbookViewId="0">
      <selection activeCell="AY88" sqref="AY88"/>
    </sheetView>
  </sheetViews>
  <sheetFormatPr defaultColWidth="4" defaultRowHeight="24.75" customHeight="1"/>
  <cols>
    <col min="1" max="4" width="4" style="13"/>
    <col min="5" max="5" width="5" style="13" customWidth="1"/>
    <col min="6" max="13" width="4" style="13"/>
    <col min="14" max="19" width="4" style="13" customWidth="1"/>
    <col min="20" max="20" width="4" style="13"/>
    <col min="21" max="24" width="4" style="13" customWidth="1"/>
    <col min="25" max="25" width="8.625" style="6" customWidth="1"/>
    <col min="26" max="38" width="7.625" style="6" customWidth="1"/>
    <col min="39" max="16384" width="4" style="6"/>
  </cols>
  <sheetData>
    <row r="1" spans="1:34" ht="24.75" customHeight="1">
      <c r="A1" s="17" t="s">
        <v>123</v>
      </c>
      <c r="B1" s="17"/>
      <c r="C1" s="17"/>
      <c r="D1" s="17"/>
      <c r="E1" s="17"/>
      <c r="F1" s="17"/>
      <c r="G1" s="17"/>
      <c r="H1" s="17"/>
      <c r="I1" s="217" t="s">
        <v>172</v>
      </c>
      <c r="J1" s="217"/>
      <c r="K1" s="217"/>
      <c r="L1" s="217"/>
      <c r="M1" s="217"/>
      <c r="N1" s="17"/>
      <c r="O1" s="17"/>
      <c r="P1" s="18"/>
      <c r="Q1" s="18"/>
      <c r="R1" s="18"/>
      <c r="S1" s="218" t="s">
        <v>1</v>
      </c>
      <c r="T1" s="218"/>
      <c r="U1" s="218"/>
      <c r="V1" s="219">
        <v>10</v>
      </c>
      <c r="W1" s="219"/>
      <c r="X1" s="219"/>
      <c r="Y1" s="2" t="s">
        <v>2</v>
      </c>
      <c r="Z1" s="2" t="s">
        <v>3</v>
      </c>
      <c r="AA1" s="2" t="s">
        <v>4</v>
      </c>
      <c r="AB1" s="2" t="s">
        <v>5</v>
      </c>
      <c r="AC1" s="2" t="s">
        <v>6</v>
      </c>
      <c r="AD1" s="2" t="s">
        <v>7</v>
      </c>
      <c r="AE1" s="2" t="s">
        <v>8</v>
      </c>
      <c r="AF1" s="2" t="s">
        <v>9</v>
      </c>
      <c r="AG1" s="2" t="s">
        <v>10</v>
      </c>
    </row>
    <row r="2" spans="1:34" ht="24.75" customHeight="1">
      <c r="A2" s="220" t="s">
        <v>11</v>
      </c>
      <c r="B2" s="220"/>
      <c r="C2" s="220"/>
      <c r="D2" s="220"/>
      <c r="E2" s="220"/>
      <c r="F2" s="220"/>
      <c r="G2" s="220"/>
      <c r="H2" s="17"/>
      <c r="I2" s="19"/>
      <c r="J2" s="19"/>
      <c r="K2" s="19"/>
      <c r="L2" s="19"/>
      <c r="M2" s="19"/>
      <c r="N2" s="19"/>
      <c r="O2" s="19"/>
      <c r="P2" s="17"/>
      <c r="Q2" s="17"/>
      <c r="R2" s="17"/>
      <c r="S2" s="394" t="s">
        <v>190</v>
      </c>
      <c r="T2" s="395"/>
      <c r="U2" s="395"/>
      <c r="V2" s="395"/>
      <c r="W2" s="395"/>
      <c r="X2" s="395"/>
      <c r="Z2" s="7">
        <v>10.9</v>
      </c>
      <c r="AA2" s="7">
        <v>10.72</v>
      </c>
      <c r="AB2" s="7">
        <v>10.68</v>
      </c>
      <c r="AC2" s="7">
        <v>10.54</v>
      </c>
      <c r="AD2" s="7">
        <v>10.45</v>
      </c>
      <c r="AE2" s="7">
        <v>10.27</v>
      </c>
      <c r="AF2" s="7">
        <v>10.14</v>
      </c>
      <c r="AG2" s="7">
        <v>10</v>
      </c>
    </row>
    <row r="3" spans="1:34" ht="20.100000000000001" customHeight="1">
      <c r="A3" s="10" t="s">
        <v>147</v>
      </c>
      <c r="B3" s="10"/>
      <c r="C3" s="10"/>
      <c r="D3" s="10"/>
      <c r="E3" s="10"/>
      <c r="F3" s="10"/>
      <c r="G3" s="10"/>
      <c r="H3" s="10"/>
      <c r="I3" s="10"/>
      <c r="J3" s="10"/>
      <c r="K3" s="10"/>
      <c r="L3" s="10"/>
      <c r="M3" s="10"/>
      <c r="N3" s="10"/>
      <c r="O3" s="10"/>
      <c r="P3" s="10"/>
      <c r="Q3" s="10"/>
      <c r="R3" s="10"/>
      <c r="S3" s="10"/>
      <c r="T3" s="10"/>
      <c r="U3" s="10"/>
      <c r="V3" s="10"/>
      <c r="W3" s="10"/>
      <c r="X3" s="10"/>
      <c r="Z3" s="6" t="s">
        <v>14</v>
      </c>
      <c r="AA3" s="6" t="s">
        <v>15</v>
      </c>
    </row>
    <row r="4" spans="1:34" ht="20.100000000000001" customHeight="1">
      <c r="A4" s="10" t="s">
        <v>155</v>
      </c>
      <c r="B4" s="10"/>
      <c r="C4" s="10"/>
      <c r="D4" s="10"/>
      <c r="E4" s="10"/>
      <c r="F4" s="10"/>
      <c r="G4" s="10"/>
      <c r="H4" s="10"/>
      <c r="I4" s="10"/>
      <c r="J4" s="10"/>
      <c r="K4" s="10"/>
      <c r="L4" s="10"/>
      <c r="M4" s="10"/>
      <c r="N4" s="10"/>
      <c r="O4" s="10"/>
      <c r="P4" s="10"/>
      <c r="Q4" s="10"/>
      <c r="R4" s="10"/>
      <c r="S4" s="10"/>
      <c r="T4" s="10"/>
      <c r="U4" s="10"/>
      <c r="V4" s="10"/>
      <c r="W4" s="10"/>
      <c r="X4" s="10"/>
    </row>
    <row r="5" spans="1:34" ht="20.100000000000001" customHeight="1">
      <c r="A5" s="10" t="s">
        <v>173</v>
      </c>
      <c r="B5" s="10"/>
      <c r="C5" s="10"/>
      <c r="D5" s="10"/>
      <c r="E5" s="10"/>
      <c r="F5" s="10"/>
      <c r="G5" s="10"/>
      <c r="H5" s="10"/>
      <c r="I5" s="10"/>
      <c r="J5" s="10"/>
      <c r="K5" s="10"/>
      <c r="L5" s="10"/>
      <c r="M5" s="10"/>
      <c r="N5" s="10"/>
      <c r="O5" s="10"/>
      <c r="P5" s="10"/>
      <c r="Q5" s="10"/>
      <c r="R5" s="10"/>
      <c r="S5" s="10"/>
      <c r="T5" s="10"/>
      <c r="U5" s="10"/>
      <c r="V5" s="10"/>
      <c r="W5" s="10"/>
      <c r="X5" s="10"/>
    </row>
    <row r="6" spans="1:34" ht="20.100000000000001" customHeight="1" thickBot="1">
      <c r="A6" s="10" t="s">
        <v>17</v>
      </c>
      <c r="B6" s="10"/>
      <c r="C6" s="10"/>
      <c r="D6" s="10"/>
      <c r="E6" s="10"/>
      <c r="F6" s="10"/>
      <c r="G6" s="10"/>
      <c r="H6" s="10"/>
      <c r="I6" s="10"/>
      <c r="J6" s="10"/>
      <c r="K6" s="10"/>
      <c r="L6" s="10"/>
      <c r="M6" s="10"/>
      <c r="N6" s="10"/>
      <c r="O6" s="10"/>
      <c r="P6" s="10"/>
      <c r="Q6" s="10"/>
      <c r="R6" s="10"/>
      <c r="S6" s="10"/>
      <c r="T6" s="10"/>
      <c r="U6" s="10"/>
      <c r="V6" s="10"/>
      <c r="W6" s="10"/>
      <c r="X6" s="10"/>
    </row>
    <row r="7" spans="1:34" ht="20.100000000000001" customHeight="1" thickTop="1">
      <c r="A7" s="230" t="s">
        <v>18</v>
      </c>
      <c r="B7" s="231"/>
      <c r="C7" s="231"/>
      <c r="D7" s="231"/>
      <c r="E7" s="234" t="s">
        <v>19</v>
      </c>
      <c r="F7" s="235"/>
      <c r="G7" s="235"/>
      <c r="H7" s="236"/>
      <c r="I7" s="240" t="s">
        <v>20</v>
      </c>
      <c r="J7" s="241"/>
      <c r="K7" s="242"/>
      <c r="L7" s="246" t="s">
        <v>128</v>
      </c>
      <c r="M7" s="231"/>
      <c r="N7" s="231"/>
      <c r="O7" s="247"/>
      <c r="P7" s="402" t="s">
        <v>129</v>
      </c>
      <c r="Q7" s="403"/>
      <c r="R7" s="403"/>
      <c r="S7" s="403"/>
      <c r="T7" s="403"/>
      <c r="U7" s="403"/>
      <c r="V7" s="403"/>
      <c r="W7" s="403"/>
      <c r="X7" s="404"/>
    </row>
    <row r="8" spans="1:34" ht="20.100000000000001" customHeight="1" thickBot="1">
      <c r="A8" s="232"/>
      <c r="B8" s="233"/>
      <c r="C8" s="233"/>
      <c r="D8" s="233"/>
      <c r="E8" s="237"/>
      <c r="F8" s="238"/>
      <c r="G8" s="238"/>
      <c r="H8" s="239"/>
      <c r="I8" s="243"/>
      <c r="J8" s="244"/>
      <c r="K8" s="245"/>
      <c r="L8" s="233"/>
      <c r="M8" s="233"/>
      <c r="N8" s="233"/>
      <c r="O8" s="248"/>
      <c r="P8" s="249" t="s">
        <v>23</v>
      </c>
      <c r="Q8" s="250"/>
      <c r="R8" s="251"/>
      <c r="S8" s="252" t="s">
        <v>24</v>
      </c>
      <c r="T8" s="250"/>
      <c r="U8" s="251"/>
      <c r="V8" s="405" t="s">
        <v>146</v>
      </c>
      <c r="W8" s="406"/>
      <c r="X8" s="407"/>
      <c r="Z8" s="6" t="s">
        <v>138</v>
      </c>
    </row>
    <row r="9" spans="1:34" ht="15" customHeight="1" thickTop="1">
      <c r="A9" s="253" t="s">
        <v>103</v>
      </c>
      <c r="B9" s="241"/>
      <c r="C9" s="241"/>
      <c r="D9" s="242"/>
      <c r="E9" s="260" t="s">
        <v>26</v>
      </c>
      <c r="F9" s="261"/>
      <c r="G9" s="261"/>
      <c r="H9" s="262"/>
      <c r="I9" s="263">
        <v>345</v>
      </c>
      <c r="J9" s="263"/>
      <c r="K9" s="263"/>
      <c r="L9" s="263">
        <f t="shared" ref="L9:L38" si="0">ROUNDDOWN(I9*$V$1,0)</f>
        <v>3450</v>
      </c>
      <c r="M9" s="263"/>
      <c r="N9" s="263"/>
      <c r="O9" s="264"/>
      <c r="P9" s="265">
        <f t="shared" ref="P9:P38" si="1">+L9-ROUNDDOWN(L9*0.9,0)</f>
        <v>345</v>
      </c>
      <c r="Q9" s="266"/>
      <c r="R9" s="267"/>
      <c r="S9" s="268">
        <f t="shared" ref="S9:S38" si="2">+L9-ROUNDDOWN(L9*0.8,0)</f>
        <v>690</v>
      </c>
      <c r="T9" s="266"/>
      <c r="U9" s="267"/>
      <c r="V9" s="268">
        <f t="shared" ref="V9:V38" si="3">+L9-ROUNDDOWN(L9*0.7,0)</f>
        <v>1035</v>
      </c>
      <c r="W9" s="266"/>
      <c r="X9" s="314"/>
      <c r="Z9" s="6">
        <f>ROUNDDOWN(L9*0.9,0)</f>
        <v>3105</v>
      </c>
      <c r="AA9" s="6">
        <f>ROUNDDOWN(L9*0.8,0)</f>
        <v>2760</v>
      </c>
      <c r="AB9" s="6">
        <f>ROUNDDOWN(L9*0.7,0)</f>
        <v>2415</v>
      </c>
      <c r="AC9" s="12">
        <f>+L9-Z9</f>
        <v>345</v>
      </c>
      <c r="AD9" s="12">
        <f>+L9-AA9</f>
        <v>690</v>
      </c>
      <c r="AE9" s="12">
        <f>+L9-AB9</f>
        <v>1035</v>
      </c>
      <c r="AF9" s="12">
        <f>+P9-AC9</f>
        <v>0</v>
      </c>
      <c r="AG9" s="12">
        <f>+S9-AD9</f>
        <v>0</v>
      </c>
      <c r="AH9" s="12">
        <f>+V9-AE9</f>
        <v>0</v>
      </c>
    </row>
    <row r="10" spans="1:34" ht="15" customHeight="1">
      <c r="A10" s="254"/>
      <c r="B10" s="255"/>
      <c r="C10" s="255"/>
      <c r="D10" s="256"/>
      <c r="E10" s="227" t="s">
        <v>27</v>
      </c>
      <c r="F10" s="228"/>
      <c r="G10" s="228"/>
      <c r="H10" s="229"/>
      <c r="I10" s="221">
        <v>395</v>
      </c>
      <c r="J10" s="221"/>
      <c r="K10" s="221"/>
      <c r="L10" s="221">
        <f t="shared" si="0"/>
        <v>3950</v>
      </c>
      <c r="M10" s="221"/>
      <c r="N10" s="221"/>
      <c r="O10" s="222"/>
      <c r="P10" s="223">
        <f t="shared" si="1"/>
        <v>395</v>
      </c>
      <c r="Q10" s="224"/>
      <c r="R10" s="225"/>
      <c r="S10" s="226">
        <f t="shared" si="2"/>
        <v>790</v>
      </c>
      <c r="T10" s="224"/>
      <c r="U10" s="225"/>
      <c r="V10" s="226">
        <f t="shared" si="3"/>
        <v>1185</v>
      </c>
      <c r="W10" s="224"/>
      <c r="X10" s="312"/>
      <c r="Z10" s="6">
        <f t="shared" ref="Z10:Z38" si="4">ROUNDDOWN(L10*0.9,0)</f>
        <v>3555</v>
      </c>
      <c r="AA10" s="6">
        <f t="shared" ref="AA10:AA38" si="5">ROUNDDOWN(L10*0.8,0)</f>
        <v>3160</v>
      </c>
      <c r="AB10" s="6">
        <f t="shared" ref="AB10:AB38" si="6">ROUNDDOWN(L10*0.7,0)</f>
        <v>2765</v>
      </c>
      <c r="AC10" s="12">
        <f t="shared" ref="AC10:AC38" si="7">+L10-Z10</f>
        <v>395</v>
      </c>
      <c r="AD10" s="12">
        <f t="shared" ref="AD10:AD38" si="8">+L10-AA10</f>
        <v>790</v>
      </c>
      <c r="AE10" s="12">
        <f t="shared" ref="AE10:AE38" si="9">+L10-AB10</f>
        <v>1185</v>
      </c>
      <c r="AF10" s="12">
        <f t="shared" ref="AF10:AF38" si="10">+P10-AC10</f>
        <v>0</v>
      </c>
      <c r="AG10" s="12">
        <f t="shared" ref="AG10:AG38" si="11">+S10-AD10</f>
        <v>0</v>
      </c>
      <c r="AH10" s="12">
        <f t="shared" ref="AH10:AH38" si="12">+V10-AE10</f>
        <v>0</v>
      </c>
    </row>
    <row r="11" spans="1:34" ht="15" customHeight="1">
      <c r="A11" s="254"/>
      <c r="B11" s="255"/>
      <c r="C11" s="255"/>
      <c r="D11" s="256"/>
      <c r="E11" s="227" t="s">
        <v>28</v>
      </c>
      <c r="F11" s="228"/>
      <c r="G11" s="228"/>
      <c r="H11" s="229"/>
      <c r="I11" s="221">
        <v>446</v>
      </c>
      <c r="J11" s="221"/>
      <c r="K11" s="221"/>
      <c r="L11" s="221">
        <f t="shared" si="0"/>
        <v>4460</v>
      </c>
      <c r="M11" s="221"/>
      <c r="N11" s="221"/>
      <c r="O11" s="222"/>
      <c r="P11" s="223">
        <f t="shared" si="1"/>
        <v>446</v>
      </c>
      <c r="Q11" s="224"/>
      <c r="R11" s="225"/>
      <c r="S11" s="226">
        <f t="shared" si="2"/>
        <v>892</v>
      </c>
      <c r="T11" s="224"/>
      <c r="U11" s="225"/>
      <c r="V11" s="226">
        <f t="shared" si="3"/>
        <v>1338</v>
      </c>
      <c r="W11" s="224"/>
      <c r="X11" s="312"/>
      <c r="Z11" s="6">
        <f t="shared" si="4"/>
        <v>4014</v>
      </c>
      <c r="AA11" s="6">
        <f t="shared" si="5"/>
        <v>3568</v>
      </c>
      <c r="AB11" s="6">
        <f t="shared" si="6"/>
        <v>3122</v>
      </c>
      <c r="AC11" s="12">
        <f t="shared" si="7"/>
        <v>446</v>
      </c>
      <c r="AD11" s="12">
        <f t="shared" si="8"/>
        <v>892</v>
      </c>
      <c r="AE11" s="12">
        <f t="shared" si="9"/>
        <v>1338</v>
      </c>
      <c r="AF11" s="12">
        <f t="shared" si="10"/>
        <v>0</v>
      </c>
      <c r="AG11" s="12">
        <f t="shared" si="11"/>
        <v>0</v>
      </c>
      <c r="AH11" s="12">
        <f t="shared" si="12"/>
        <v>0</v>
      </c>
    </row>
    <row r="12" spans="1:34" ht="15" customHeight="1">
      <c r="A12" s="254"/>
      <c r="B12" s="255"/>
      <c r="C12" s="255"/>
      <c r="D12" s="256"/>
      <c r="E12" s="227" t="s">
        <v>29</v>
      </c>
      <c r="F12" s="228"/>
      <c r="G12" s="228"/>
      <c r="H12" s="229"/>
      <c r="I12" s="221">
        <v>495</v>
      </c>
      <c r="J12" s="221"/>
      <c r="K12" s="221"/>
      <c r="L12" s="221">
        <f t="shared" si="0"/>
        <v>4950</v>
      </c>
      <c r="M12" s="221"/>
      <c r="N12" s="221"/>
      <c r="O12" s="222"/>
      <c r="P12" s="223">
        <f t="shared" si="1"/>
        <v>495</v>
      </c>
      <c r="Q12" s="224"/>
      <c r="R12" s="225"/>
      <c r="S12" s="226">
        <f t="shared" si="2"/>
        <v>990</v>
      </c>
      <c r="T12" s="224"/>
      <c r="U12" s="225"/>
      <c r="V12" s="226">
        <f t="shared" si="3"/>
        <v>1485</v>
      </c>
      <c r="W12" s="224"/>
      <c r="X12" s="312"/>
      <c r="Z12" s="6">
        <f t="shared" si="4"/>
        <v>4455</v>
      </c>
      <c r="AA12" s="6">
        <f t="shared" si="5"/>
        <v>3960</v>
      </c>
      <c r="AB12" s="6">
        <f t="shared" si="6"/>
        <v>3465</v>
      </c>
      <c r="AC12" s="12">
        <f t="shared" si="7"/>
        <v>495</v>
      </c>
      <c r="AD12" s="12">
        <f t="shared" si="8"/>
        <v>990</v>
      </c>
      <c r="AE12" s="12">
        <f t="shared" si="9"/>
        <v>1485</v>
      </c>
      <c r="AF12" s="12">
        <f t="shared" si="10"/>
        <v>0</v>
      </c>
      <c r="AG12" s="12">
        <f t="shared" si="11"/>
        <v>0</v>
      </c>
      <c r="AH12" s="12">
        <f t="shared" si="12"/>
        <v>0</v>
      </c>
    </row>
    <row r="13" spans="1:34" ht="15" customHeight="1" thickBot="1">
      <c r="A13" s="257"/>
      <c r="B13" s="258"/>
      <c r="C13" s="258"/>
      <c r="D13" s="259"/>
      <c r="E13" s="269" t="s">
        <v>30</v>
      </c>
      <c r="F13" s="270"/>
      <c r="G13" s="270"/>
      <c r="H13" s="271"/>
      <c r="I13" s="272">
        <v>549</v>
      </c>
      <c r="J13" s="272"/>
      <c r="K13" s="272"/>
      <c r="L13" s="272">
        <f t="shared" si="0"/>
        <v>5490</v>
      </c>
      <c r="M13" s="272"/>
      <c r="N13" s="272"/>
      <c r="O13" s="273"/>
      <c r="P13" s="274">
        <f t="shared" si="1"/>
        <v>549</v>
      </c>
      <c r="Q13" s="275"/>
      <c r="R13" s="276"/>
      <c r="S13" s="277">
        <f t="shared" si="2"/>
        <v>1098</v>
      </c>
      <c r="T13" s="275"/>
      <c r="U13" s="276"/>
      <c r="V13" s="277">
        <f t="shared" si="3"/>
        <v>1647</v>
      </c>
      <c r="W13" s="275"/>
      <c r="X13" s="315"/>
      <c r="Z13" s="6">
        <f t="shared" si="4"/>
        <v>4941</v>
      </c>
      <c r="AA13" s="6">
        <f t="shared" si="5"/>
        <v>4392</v>
      </c>
      <c r="AB13" s="6">
        <f t="shared" si="6"/>
        <v>3843</v>
      </c>
      <c r="AC13" s="12">
        <f t="shared" si="7"/>
        <v>549</v>
      </c>
      <c r="AD13" s="12">
        <f t="shared" si="8"/>
        <v>1098</v>
      </c>
      <c r="AE13" s="12">
        <f t="shared" si="9"/>
        <v>1647</v>
      </c>
      <c r="AF13" s="12">
        <f t="shared" si="10"/>
        <v>0</v>
      </c>
      <c r="AG13" s="12">
        <f t="shared" si="11"/>
        <v>0</v>
      </c>
      <c r="AH13" s="12">
        <f t="shared" si="12"/>
        <v>0</v>
      </c>
    </row>
    <row r="14" spans="1:34" ht="15" customHeight="1" thickTop="1">
      <c r="A14" s="253" t="s">
        <v>104</v>
      </c>
      <c r="B14" s="241"/>
      <c r="C14" s="241"/>
      <c r="D14" s="242"/>
      <c r="E14" s="260" t="s">
        <v>26</v>
      </c>
      <c r="F14" s="261"/>
      <c r="G14" s="261"/>
      <c r="H14" s="262"/>
      <c r="I14" s="278">
        <v>362</v>
      </c>
      <c r="J14" s="278"/>
      <c r="K14" s="278"/>
      <c r="L14" s="278">
        <f t="shared" si="0"/>
        <v>3620</v>
      </c>
      <c r="M14" s="278"/>
      <c r="N14" s="278"/>
      <c r="O14" s="279"/>
      <c r="P14" s="265">
        <f t="shared" si="1"/>
        <v>362</v>
      </c>
      <c r="Q14" s="266"/>
      <c r="R14" s="267"/>
      <c r="S14" s="268">
        <f t="shared" si="2"/>
        <v>724</v>
      </c>
      <c r="T14" s="266"/>
      <c r="U14" s="267"/>
      <c r="V14" s="268">
        <f t="shared" si="3"/>
        <v>1086</v>
      </c>
      <c r="W14" s="266"/>
      <c r="X14" s="314"/>
      <c r="Z14" s="6">
        <f t="shared" si="4"/>
        <v>3258</v>
      </c>
      <c r="AA14" s="6">
        <f t="shared" si="5"/>
        <v>2896</v>
      </c>
      <c r="AB14" s="6">
        <f t="shared" si="6"/>
        <v>2534</v>
      </c>
      <c r="AC14" s="12">
        <f t="shared" si="7"/>
        <v>362</v>
      </c>
      <c r="AD14" s="12">
        <f t="shared" si="8"/>
        <v>724</v>
      </c>
      <c r="AE14" s="12">
        <f t="shared" si="9"/>
        <v>1086</v>
      </c>
      <c r="AF14" s="12">
        <f t="shared" si="10"/>
        <v>0</v>
      </c>
      <c r="AG14" s="12">
        <f t="shared" si="11"/>
        <v>0</v>
      </c>
      <c r="AH14" s="12">
        <f t="shared" si="12"/>
        <v>0</v>
      </c>
    </row>
    <row r="15" spans="1:34" ht="15" customHeight="1">
      <c r="A15" s="254"/>
      <c r="B15" s="255"/>
      <c r="C15" s="255"/>
      <c r="D15" s="256"/>
      <c r="E15" s="227" t="s">
        <v>27</v>
      </c>
      <c r="F15" s="228"/>
      <c r="G15" s="228"/>
      <c r="H15" s="229"/>
      <c r="I15" s="221">
        <v>414</v>
      </c>
      <c r="J15" s="221"/>
      <c r="K15" s="221"/>
      <c r="L15" s="221">
        <f t="shared" si="0"/>
        <v>4140</v>
      </c>
      <c r="M15" s="221"/>
      <c r="N15" s="221"/>
      <c r="O15" s="222"/>
      <c r="P15" s="223">
        <f t="shared" si="1"/>
        <v>414</v>
      </c>
      <c r="Q15" s="224"/>
      <c r="R15" s="225"/>
      <c r="S15" s="226">
        <f t="shared" si="2"/>
        <v>828</v>
      </c>
      <c r="T15" s="224"/>
      <c r="U15" s="225"/>
      <c r="V15" s="226">
        <f t="shared" si="3"/>
        <v>1242</v>
      </c>
      <c r="W15" s="224"/>
      <c r="X15" s="312"/>
      <c r="Z15" s="6">
        <f t="shared" si="4"/>
        <v>3726</v>
      </c>
      <c r="AA15" s="6">
        <f t="shared" si="5"/>
        <v>3312</v>
      </c>
      <c r="AB15" s="6">
        <f t="shared" si="6"/>
        <v>2898</v>
      </c>
      <c r="AC15" s="12">
        <f t="shared" si="7"/>
        <v>414</v>
      </c>
      <c r="AD15" s="12">
        <f t="shared" si="8"/>
        <v>828</v>
      </c>
      <c r="AE15" s="12">
        <f t="shared" si="9"/>
        <v>1242</v>
      </c>
      <c r="AF15" s="12">
        <f t="shared" si="10"/>
        <v>0</v>
      </c>
      <c r="AG15" s="12">
        <f t="shared" si="11"/>
        <v>0</v>
      </c>
      <c r="AH15" s="12">
        <f t="shared" si="12"/>
        <v>0</v>
      </c>
    </row>
    <row r="16" spans="1:34" ht="15" customHeight="1">
      <c r="A16" s="254"/>
      <c r="B16" s="255"/>
      <c r="C16" s="255"/>
      <c r="D16" s="256"/>
      <c r="E16" s="227" t="s">
        <v>28</v>
      </c>
      <c r="F16" s="228"/>
      <c r="G16" s="228"/>
      <c r="H16" s="229"/>
      <c r="I16" s="221">
        <v>468</v>
      </c>
      <c r="J16" s="221"/>
      <c r="K16" s="221"/>
      <c r="L16" s="221">
        <f t="shared" si="0"/>
        <v>4680</v>
      </c>
      <c r="M16" s="221"/>
      <c r="N16" s="221"/>
      <c r="O16" s="222"/>
      <c r="P16" s="223">
        <f t="shared" si="1"/>
        <v>468</v>
      </c>
      <c r="Q16" s="224"/>
      <c r="R16" s="225"/>
      <c r="S16" s="226">
        <f t="shared" si="2"/>
        <v>936</v>
      </c>
      <c r="T16" s="224"/>
      <c r="U16" s="225"/>
      <c r="V16" s="226">
        <f t="shared" si="3"/>
        <v>1404</v>
      </c>
      <c r="W16" s="224"/>
      <c r="X16" s="312"/>
      <c r="Z16" s="6">
        <f t="shared" si="4"/>
        <v>4212</v>
      </c>
      <c r="AA16" s="6">
        <f t="shared" si="5"/>
        <v>3744</v>
      </c>
      <c r="AB16" s="6">
        <f t="shared" si="6"/>
        <v>3276</v>
      </c>
      <c r="AC16" s="12">
        <f t="shared" si="7"/>
        <v>468</v>
      </c>
      <c r="AD16" s="12">
        <f t="shared" si="8"/>
        <v>936</v>
      </c>
      <c r="AE16" s="12">
        <f t="shared" si="9"/>
        <v>1404</v>
      </c>
      <c r="AF16" s="12">
        <f t="shared" si="10"/>
        <v>0</v>
      </c>
      <c r="AG16" s="12">
        <f t="shared" si="11"/>
        <v>0</v>
      </c>
      <c r="AH16" s="12">
        <f t="shared" si="12"/>
        <v>0</v>
      </c>
    </row>
    <row r="17" spans="1:34" ht="15" customHeight="1">
      <c r="A17" s="254"/>
      <c r="B17" s="255"/>
      <c r="C17" s="255"/>
      <c r="D17" s="256"/>
      <c r="E17" s="227" t="s">
        <v>29</v>
      </c>
      <c r="F17" s="228"/>
      <c r="G17" s="228"/>
      <c r="H17" s="229"/>
      <c r="I17" s="221">
        <v>521</v>
      </c>
      <c r="J17" s="221"/>
      <c r="K17" s="221"/>
      <c r="L17" s="221">
        <f t="shared" si="0"/>
        <v>5210</v>
      </c>
      <c r="M17" s="221"/>
      <c r="N17" s="221"/>
      <c r="O17" s="222"/>
      <c r="P17" s="223">
        <f t="shared" si="1"/>
        <v>521</v>
      </c>
      <c r="Q17" s="224"/>
      <c r="R17" s="225"/>
      <c r="S17" s="226">
        <f t="shared" si="2"/>
        <v>1042</v>
      </c>
      <c r="T17" s="224"/>
      <c r="U17" s="225"/>
      <c r="V17" s="226">
        <f t="shared" si="3"/>
        <v>1563</v>
      </c>
      <c r="W17" s="224"/>
      <c r="X17" s="312"/>
      <c r="Z17" s="6">
        <f t="shared" si="4"/>
        <v>4689</v>
      </c>
      <c r="AA17" s="6">
        <f t="shared" si="5"/>
        <v>4168</v>
      </c>
      <c r="AB17" s="6">
        <f t="shared" si="6"/>
        <v>3647</v>
      </c>
      <c r="AC17" s="12">
        <f t="shared" si="7"/>
        <v>521</v>
      </c>
      <c r="AD17" s="12">
        <f t="shared" si="8"/>
        <v>1042</v>
      </c>
      <c r="AE17" s="12">
        <f t="shared" si="9"/>
        <v>1563</v>
      </c>
      <c r="AF17" s="12">
        <f t="shared" si="10"/>
        <v>0</v>
      </c>
      <c r="AG17" s="12">
        <f t="shared" si="11"/>
        <v>0</v>
      </c>
      <c r="AH17" s="12">
        <f t="shared" si="12"/>
        <v>0</v>
      </c>
    </row>
    <row r="18" spans="1:34" ht="15" customHeight="1" thickBot="1">
      <c r="A18" s="257"/>
      <c r="B18" s="258"/>
      <c r="C18" s="258"/>
      <c r="D18" s="259"/>
      <c r="E18" s="269" t="s">
        <v>30</v>
      </c>
      <c r="F18" s="270"/>
      <c r="G18" s="270"/>
      <c r="H18" s="271"/>
      <c r="I18" s="280">
        <v>575</v>
      </c>
      <c r="J18" s="280"/>
      <c r="K18" s="280"/>
      <c r="L18" s="280">
        <f t="shared" si="0"/>
        <v>5750</v>
      </c>
      <c r="M18" s="280"/>
      <c r="N18" s="280"/>
      <c r="O18" s="281"/>
      <c r="P18" s="274">
        <f t="shared" si="1"/>
        <v>575</v>
      </c>
      <c r="Q18" s="275"/>
      <c r="R18" s="276"/>
      <c r="S18" s="277">
        <f t="shared" si="2"/>
        <v>1150</v>
      </c>
      <c r="T18" s="275"/>
      <c r="U18" s="276"/>
      <c r="V18" s="277">
        <f t="shared" si="3"/>
        <v>1725</v>
      </c>
      <c r="W18" s="275"/>
      <c r="X18" s="315"/>
      <c r="Z18" s="6">
        <f t="shared" si="4"/>
        <v>5175</v>
      </c>
      <c r="AA18" s="6">
        <f t="shared" si="5"/>
        <v>4600</v>
      </c>
      <c r="AB18" s="6">
        <f t="shared" si="6"/>
        <v>4025</v>
      </c>
      <c r="AC18" s="12">
        <f t="shared" si="7"/>
        <v>575</v>
      </c>
      <c r="AD18" s="12">
        <f t="shared" si="8"/>
        <v>1150</v>
      </c>
      <c r="AE18" s="12">
        <f t="shared" si="9"/>
        <v>1725</v>
      </c>
      <c r="AF18" s="12">
        <f t="shared" si="10"/>
        <v>0</v>
      </c>
      <c r="AG18" s="12">
        <f t="shared" si="11"/>
        <v>0</v>
      </c>
      <c r="AH18" s="12">
        <f t="shared" si="12"/>
        <v>0</v>
      </c>
    </row>
    <row r="19" spans="1:34" ht="15" customHeight="1" thickTop="1">
      <c r="A19" s="253" t="s">
        <v>105</v>
      </c>
      <c r="B19" s="241"/>
      <c r="C19" s="241"/>
      <c r="D19" s="242"/>
      <c r="E19" s="260" t="s">
        <v>26</v>
      </c>
      <c r="F19" s="261"/>
      <c r="G19" s="261"/>
      <c r="H19" s="262"/>
      <c r="I19" s="263">
        <v>525</v>
      </c>
      <c r="J19" s="263"/>
      <c r="K19" s="263"/>
      <c r="L19" s="263">
        <f t="shared" si="0"/>
        <v>5250</v>
      </c>
      <c r="M19" s="263"/>
      <c r="N19" s="263"/>
      <c r="O19" s="264"/>
      <c r="P19" s="265">
        <f t="shared" si="1"/>
        <v>525</v>
      </c>
      <c r="Q19" s="266"/>
      <c r="R19" s="267"/>
      <c r="S19" s="268">
        <f t="shared" si="2"/>
        <v>1050</v>
      </c>
      <c r="T19" s="266"/>
      <c r="U19" s="267"/>
      <c r="V19" s="268">
        <f t="shared" si="3"/>
        <v>1575</v>
      </c>
      <c r="W19" s="266"/>
      <c r="X19" s="314"/>
      <c r="Z19" s="6">
        <f t="shared" si="4"/>
        <v>4725</v>
      </c>
      <c r="AA19" s="6">
        <f t="shared" si="5"/>
        <v>4200</v>
      </c>
      <c r="AB19" s="6">
        <f t="shared" si="6"/>
        <v>3675</v>
      </c>
      <c r="AC19" s="12">
        <f t="shared" si="7"/>
        <v>525</v>
      </c>
      <c r="AD19" s="12">
        <f t="shared" si="8"/>
        <v>1050</v>
      </c>
      <c r="AE19" s="12">
        <f t="shared" si="9"/>
        <v>1575</v>
      </c>
      <c r="AF19" s="12">
        <f t="shared" si="10"/>
        <v>0</v>
      </c>
      <c r="AG19" s="12">
        <f t="shared" si="11"/>
        <v>0</v>
      </c>
      <c r="AH19" s="12">
        <f t="shared" si="12"/>
        <v>0</v>
      </c>
    </row>
    <row r="20" spans="1:34" ht="15" customHeight="1">
      <c r="A20" s="254"/>
      <c r="B20" s="255"/>
      <c r="C20" s="255"/>
      <c r="D20" s="256"/>
      <c r="E20" s="227" t="s">
        <v>27</v>
      </c>
      <c r="F20" s="228"/>
      <c r="G20" s="228"/>
      <c r="H20" s="229"/>
      <c r="I20" s="221">
        <v>620</v>
      </c>
      <c r="J20" s="221"/>
      <c r="K20" s="221"/>
      <c r="L20" s="221">
        <f t="shared" si="0"/>
        <v>6200</v>
      </c>
      <c r="M20" s="221"/>
      <c r="N20" s="221"/>
      <c r="O20" s="222"/>
      <c r="P20" s="223">
        <f t="shared" si="1"/>
        <v>620</v>
      </c>
      <c r="Q20" s="224"/>
      <c r="R20" s="225"/>
      <c r="S20" s="226">
        <f t="shared" si="2"/>
        <v>1240</v>
      </c>
      <c r="T20" s="224"/>
      <c r="U20" s="225"/>
      <c r="V20" s="226">
        <f t="shared" si="3"/>
        <v>1860</v>
      </c>
      <c r="W20" s="224"/>
      <c r="X20" s="312"/>
      <c r="Z20" s="6">
        <f t="shared" si="4"/>
        <v>5580</v>
      </c>
      <c r="AA20" s="6">
        <f t="shared" si="5"/>
        <v>4960</v>
      </c>
      <c r="AB20" s="6">
        <f t="shared" si="6"/>
        <v>4340</v>
      </c>
      <c r="AC20" s="12">
        <f t="shared" si="7"/>
        <v>620</v>
      </c>
      <c r="AD20" s="12">
        <f t="shared" si="8"/>
        <v>1240</v>
      </c>
      <c r="AE20" s="12">
        <f t="shared" si="9"/>
        <v>1860</v>
      </c>
      <c r="AF20" s="12">
        <f t="shared" si="10"/>
        <v>0</v>
      </c>
      <c r="AG20" s="12">
        <f t="shared" si="11"/>
        <v>0</v>
      </c>
      <c r="AH20" s="12">
        <f t="shared" si="12"/>
        <v>0</v>
      </c>
    </row>
    <row r="21" spans="1:34" ht="15" customHeight="1">
      <c r="A21" s="254"/>
      <c r="B21" s="255"/>
      <c r="C21" s="255"/>
      <c r="D21" s="256"/>
      <c r="E21" s="227" t="s">
        <v>28</v>
      </c>
      <c r="F21" s="228"/>
      <c r="G21" s="228"/>
      <c r="H21" s="229"/>
      <c r="I21" s="221">
        <v>715</v>
      </c>
      <c r="J21" s="221"/>
      <c r="K21" s="221"/>
      <c r="L21" s="221">
        <f t="shared" si="0"/>
        <v>7150</v>
      </c>
      <c r="M21" s="221"/>
      <c r="N21" s="221"/>
      <c r="O21" s="222"/>
      <c r="P21" s="223">
        <f t="shared" si="1"/>
        <v>715</v>
      </c>
      <c r="Q21" s="224"/>
      <c r="R21" s="225"/>
      <c r="S21" s="226">
        <f t="shared" si="2"/>
        <v>1430</v>
      </c>
      <c r="T21" s="224"/>
      <c r="U21" s="225"/>
      <c r="V21" s="226">
        <f t="shared" si="3"/>
        <v>2145</v>
      </c>
      <c r="W21" s="224"/>
      <c r="X21" s="312"/>
      <c r="Z21" s="6">
        <f t="shared" si="4"/>
        <v>6435</v>
      </c>
      <c r="AA21" s="6">
        <f t="shared" si="5"/>
        <v>5720</v>
      </c>
      <c r="AB21" s="6">
        <f t="shared" si="6"/>
        <v>5005</v>
      </c>
      <c r="AC21" s="12">
        <f t="shared" si="7"/>
        <v>715</v>
      </c>
      <c r="AD21" s="12">
        <f t="shared" si="8"/>
        <v>1430</v>
      </c>
      <c r="AE21" s="12">
        <f t="shared" si="9"/>
        <v>2145</v>
      </c>
      <c r="AF21" s="12">
        <f t="shared" si="10"/>
        <v>0</v>
      </c>
      <c r="AG21" s="12">
        <f t="shared" si="11"/>
        <v>0</v>
      </c>
      <c r="AH21" s="12">
        <f t="shared" si="12"/>
        <v>0</v>
      </c>
    </row>
    <row r="22" spans="1:34" ht="15" customHeight="1">
      <c r="A22" s="254"/>
      <c r="B22" s="255"/>
      <c r="C22" s="255"/>
      <c r="D22" s="256"/>
      <c r="E22" s="227" t="s">
        <v>29</v>
      </c>
      <c r="F22" s="228"/>
      <c r="G22" s="228"/>
      <c r="H22" s="229"/>
      <c r="I22" s="221">
        <v>812</v>
      </c>
      <c r="J22" s="221"/>
      <c r="K22" s="221"/>
      <c r="L22" s="221">
        <f t="shared" si="0"/>
        <v>8120</v>
      </c>
      <c r="M22" s="221"/>
      <c r="N22" s="221"/>
      <c r="O22" s="222"/>
      <c r="P22" s="223">
        <f t="shared" si="1"/>
        <v>812</v>
      </c>
      <c r="Q22" s="224"/>
      <c r="R22" s="225"/>
      <c r="S22" s="226">
        <f t="shared" si="2"/>
        <v>1624</v>
      </c>
      <c r="T22" s="224"/>
      <c r="U22" s="225"/>
      <c r="V22" s="226">
        <f t="shared" si="3"/>
        <v>2436</v>
      </c>
      <c r="W22" s="224"/>
      <c r="X22" s="312"/>
      <c r="Z22" s="6">
        <f t="shared" si="4"/>
        <v>7308</v>
      </c>
      <c r="AA22" s="6">
        <f t="shared" si="5"/>
        <v>6496</v>
      </c>
      <c r="AB22" s="6">
        <f t="shared" si="6"/>
        <v>5684</v>
      </c>
      <c r="AC22" s="12">
        <f t="shared" si="7"/>
        <v>812</v>
      </c>
      <c r="AD22" s="12">
        <f t="shared" si="8"/>
        <v>1624</v>
      </c>
      <c r="AE22" s="12">
        <f t="shared" si="9"/>
        <v>2436</v>
      </c>
      <c r="AF22" s="12">
        <f t="shared" si="10"/>
        <v>0</v>
      </c>
      <c r="AG22" s="12">
        <f t="shared" si="11"/>
        <v>0</v>
      </c>
      <c r="AH22" s="12">
        <f t="shared" si="12"/>
        <v>0</v>
      </c>
    </row>
    <row r="23" spans="1:34" ht="15" customHeight="1" thickBot="1">
      <c r="A23" s="257"/>
      <c r="B23" s="258"/>
      <c r="C23" s="258"/>
      <c r="D23" s="259"/>
      <c r="E23" s="269" t="s">
        <v>30</v>
      </c>
      <c r="F23" s="270"/>
      <c r="G23" s="270"/>
      <c r="H23" s="271"/>
      <c r="I23" s="272">
        <v>907</v>
      </c>
      <c r="J23" s="272"/>
      <c r="K23" s="272"/>
      <c r="L23" s="272">
        <f t="shared" si="0"/>
        <v>9070</v>
      </c>
      <c r="M23" s="272"/>
      <c r="N23" s="272"/>
      <c r="O23" s="273"/>
      <c r="P23" s="274">
        <f t="shared" si="1"/>
        <v>907</v>
      </c>
      <c r="Q23" s="275"/>
      <c r="R23" s="276"/>
      <c r="S23" s="277">
        <f t="shared" si="2"/>
        <v>1814</v>
      </c>
      <c r="T23" s="275"/>
      <c r="U23" s="276"/>
      <c r="V23" s="277">
        <f t="shared" si="3"/>
        <v>2721</v>
      </c>
      <c r="W23" s="275"/>
      <c r="X23" s="315"/>
      <c r="Z23" s="6">
        <f t="shared" si="4"/>
        <v>8163</v>
      </c>
      <c r="AA23" s="6">
        <f t="shared" si="5"/>
        <v>7256</v>
      </c>
      <c r="AB23" s="6">
        <f t="shared" si="6"/>
        <v>6349</v>
      </c>
      <c r="AC23" s="12">
        <f t="shared" si="7"/>
        <v>907</v>
      </c>
      <c r="AD23" s="12">
        <f t="shared" si="8"/>
        <v>1814</v>
      </c>
      <c r="AE23" s="12">
        <f t="shared" si="9"/>
        <v>2721</v>
      </c>
      <c r="AF23" s="12">
        <f t="shared" si="10"/>
        <v>0</v>
      </c>
      <c r="AG23" s="12">
        <f t="shared" si="11"/>
        <v>0</v>
      </c>
      <c r="AH23" s="12">
        <f t="shared" si="12"/>
        <v>0</v>
      </c>
    </row>
    <row r="24" spans="1:34" ht="15" customHeight="1" thickTop="1">
      <c r="A24" s="253" t="s">
        <v>106</v>
      </c>
      <c r="B24" s="241"/>
      <c r="C24" s="241"/>
      <c r="D24" s="242"/>
      <c r="E24" s="260" t="s">
        <v>26</v>
      </c>
      <c r="F24" s="261"/>
      <c r="G24" s="261"/>
      <c r="H24" s="262"/>
      <c r="I24" s="278">
        <v>543</v>
      </c>
      <c r="J24" s="278"/>
      <c r="K24" s="278"/>
      <c r="L24" s="278">
        <f t="shared" si="0"/>
        <v>5430</v>
      </c>
      <c r="M24" s="278"/>
      <c r="N24" s="278"/>
      <c r="O24" s="279"/>
      <c r="P24" s="265">
        <f t="shared" si="1"/>
        <v>543</v>
      </c>
      <c r="Q24" s="266"/>
      <c r="R24" s="267"/>
      <c r="S24" s="268">
        <f t="shared" si="2"/>
        <v>1086</v>
      </c>
      <c r="T24" s="266"/>
      <c r="U24" s="267"/>
      <c r="V24" s="268">
        <f t="shared" si="3"/>
        <v>1629</v>
      </c>
      <c r="W24" s="266"/>
      <c r="X24" s="314"/>
      <c r="Z24" s="6">
        <f t="shared" si="4"/>
        <v>4887</v>
      </c>
      <c r="AA24" s="6">
        <f t="shared" si="5"/>
        <v>4344</v>
      </c>
      <c r="AB24" s="6">
        <f t="shared" si="6"/>
        <v>3801</v>
      </c>
      <c r="AC24" s="12">
        <f t="shared" si="7"/>
        <v>543</v>
      </c>
      <c r="AD24" s="12">
        <f t="shared" si="8"/>
        <v>1086</v>
      </c>
      <c r="AE24" s="12">
        <f t="shared" si="9"/>
        <v>1629</v>
      </c>
      <c r="AF24" s="12">
        <f t="shared" si="10"/>
        <v>0</v>
      </c>
      <c r="AG24" s="12">
        <f t="shared" si="11"/>
        <v>0</v>
      </c>
      <c r="AH24" s="12">
        <f t="shared" si="12"/>
        <v>0</v>
      </c>
    </row>
    <row r="25" spans="1:34" ht="15" customHeight="1">
      <c r="A25" s="254"/>
      <c r="B25" s="255"/>
      <c r="C25" s="255"/>
      <c r="D25" s="256"/>
      <c r="E25" s="227" t="s">
        <v>27</v>
      </c>
      <c r="F25" s="228"/>
      <c r="G25" s="228"/>
      <c r="H25" s="229"/>
      <c r="I25" s="221">
        <v>641</v>
      </c>
      <c r="J25" s="221"/>
      <c r="K25" s="221"/>
      <c r="L25" s="221">
        <f t="shared" si="0"/>
        <v>6410</v>
      </c>
      <c r="M25" s="221"/>
      <c r="N25" s="221"/>
      <c r="O25" s="222"/>
      <c r="P25" s="223">
        <f t="shared" si="1"/>
        <v>641</v>
      </c>
      <c r="Q25" s="224"/>
      <c r="R25" s="225"/>
      <c r="S25" s="226">
        <f t="shared" si="2"/>
        <v>1282</v>
      </c>
      <c r="T25" s="224"/>
      <c r="U25" s="225"/>
      <c r="V25" s="226">
        <f t="shared" si="3"/>
        <v>1923</v>
      </c>
      <c r="W25" s="224"/>
      <c r="X25" s="312"/>
      <c r="Z25" s="6">
        <f t="shared" si="4"/>
        <v>5769</v>
      </c>
      <c r="AA25" s="6">
        <f t="shared" si="5"/>
        <v>5128</v>
      </c>
      <c r="AB25" s="6">
        <f t="shared" si="6"/>
        <v>4487</v>
      </c>
      <c r="AC25" s="12">
        <f t="shared" si="7"/>
        <v>641</v>
      </c>
      <c r="AD25" s="12">
        <f t="shared" si="8"/>
        <v>1282</v>
      </c>
      <c r="AE25" s="12">
        <f t="shared" si="9"/>
        <v>1923</v>
      </c>
      <c r="AF25" s="12">
        <f t="shared" si="10"/>
        <v>0</v>
      </c>
      <c r="AG25" s="12">
        <f t="shared" si="11"/>
        <v>0</v>
      </c>
      <c r="AH25" s="12">
        <f t="shared" si="12"/>
        <v>0</v>
      </c>
    </row>
    <row r="26" spans="1:34" ht="15" customHeight="1">
      <c r="A26" s="254"/>
      <c r="B26" s="255"/>
      <c r="C26" s="255"/>
      <c r="D26" s="256"/>
      <c r="E26" s="227" t="s">
        <v>28</v>
      </c>
      <c r="F26" s="228"/>
      <c r="G26" s="228"/>
      <c r="H26" s="229"/>
      <c r="I26" s="221">
        <v>740</v>
      </c>
      <c r="J26" s="221"/>
      <c r="K26" s="221"/>
      <c r="L26" s="221">
        <f t="shared" si="0"/>
        <v>7400</v>
      </c>
      <c r="M26" s="221"/>
      <c r="N26" s="221"/>
      <c r="O26" s="222"/>
      <c r="P26" s="223">
        <f t="shared" si="1"/>
        <v>740</v>
      </c>
      <c r="Q26" s="224"/>
      <c r="R26" s="225"/>
      <c r="S26" s="226">
        <f t="shared" si="2"/>
        <v>1480</v>
      </c>
      <c r="T26" s="224"/>
      <c r="U26" s="225"/>
      <c r="V26" s="226">
        <f t="shared" si="3"/>
        <v>2220</v>
      </c>
      <c r="W26" s="224"/>
      <c r="X26" s="312"/>
      <c r="Z26" s="6">
        <f t="shared" si="4"/>
        <v>6660</v>
      </c>
      <c r="AA26" s="6">
        <f t="shared" si="5"/>
        <v>5920</v>
      </c>
      <c r="AB26" s="6">
        <f t="shared" si="6"/>
        <v>5180</v>
      </c>
      <c r="AC26" s="12">
        <f t="shared" si="7"/>
        <v>740</v>
      </c>
      <c r="AD26" s="12">
        <f t="shared" si="8"/>
        <v>1480</v>
      </c>
      <c r="AE26" s="12">
        <f t="shared" si="9"/>
        <v>2220</v>
      </c>
      <c r="AF26" s="12">
        <f t="shared" si="10"/>
        <v>0</v>
      </c>
      <c r="AG26" s="12">
        <f t="shared" si="11"/>
        <v>0</v>
      </c>
      <c r="AH26" s="12">
        <f t="shared" si="12"/>
        <v>0</v>
      </c>
    </row>
    <row r="27" spans="1:34" ht="15" customHeight="1">
      <c r="A27" s="254"/>
      <c r="B27" s="255"/>
      <c r="C27" s="255"/>
      <c r="D27" s="256"/>
      <c r="E27" s="227" t="s">
        <v>29</v>
      </c>
      <c r="F27" s="228"/>
      <c r="G27" s="228"/>
      <c r="H27" s="229"/>
      <c r="I27" s="221">
        <v>839</v>
      </c>
      <c r="J27" s="221"/>
      <c r="K27" s="221"/>
      <c r="L27" s="221">
        <f t="shared" si="0"/>
        <v>8390</v>
      </c>
      <c r="M27" s="221"/>
      <c r="N27" s="221"/>
      <c r="O27" s="222"/>
      <c r="P27" s="223">
        <f t="shared" si="1"/>
        <v>839</v>
      </c>
      <c r="Q27" s="224"/>
      <c r="R27" s="225"/>
      <c r="S27" s="226">
        <f t="shared" si="2"/>
        <v>1678</v>
      </c>
      <c r="T27" s="224"/>
      <c r="U27" s="225"/>
      <c r="V27" s="226">
        <f t="shared" si="3"/>
        <v>2517</v>
      </c>
      <c r="W27" s="224"/>
      <c r="X27" s="312"/>
      <c r="Z27" s="6">
        <f t="shared" si="4"/>
        <v>7551</v>
      </c>
      <c r="AA27" s="6">
        <f t="shared" si="5"/>
        <v>6712</v>
      </c>
      <c r="AB27" s="6">
        <f t="shared" si="6"/>
        <v>5873</v>
      </c>
      <c r="AC27" s="12">
        <f t="shared" si="7"/>
        <v>839</v>
      </c>
      <c r="AD27" s="12">
        <f t="shared" si="8"/>
        <v>1678</v>
      </c>
      <c r="AE27" s="12">
        <f t="shared" si="9"/>
        <v>2517</v>
      </c>
      <c r="AF27" s="12">
        <f t="shared" si="10"/>
        <v>0</v>
      </c>
      <c r="AG27" s="12">
        <f t="shared" si="11"/>
        <v>0</v>
      </c>
      <c r="AH27" s="12">
        <f t="shared" si="12"/>
        <v>0</v>
      </c>
    </row>
    <row r="28" spans="1:34" ht="15" customHeight="1" thickBot="1">
      <c r="A28" s="257"/>
      <c r="B28" s="258"/>
      <c r="C28" s="258"/>
      <c r="D28" s="259"/>
      <c r="E28" s="227" t="s">
        <v>30</v>
      </c>
      <c r="F28" s="228"/>
      <c r="G28" s="228"/>
      <c r="H28" s="229"/>
      <c r="I28" s="280">
        <v>939</v>
      </c>
      <c r="J28" s="280"/>
      <c r="K28" s="280"/>
      <c r="L28" s="280">
        <f t="shared" si="0"/>
        <v>9390</v>
      </c>
      <c r="M28" s="280"/>
      <c r="N28" s="280"/>
      <c r="O28" s="281"/>
      <c r="P28" s="274">
        <f t="shared" si="1"/>
        <v>939</v>
      </c>
      <c r="Q28" s="275"/>
      <c r="R28" s="276"/>
      <c r="S28" s="226">
        <f t="shared" si="2"/>
        <v>1878</v>
      </c>
      <c r="T28" s="224"/>
      <c r="U28" s="225"/>
      <c r="V28" s="277">
        <f t="shared" si="3"/>
        <v>2817</v>
      </c>
      <c r="W28" s="275"/>
      <c r="X28" s="315"/>
      <c r="Z28" s="6">
        <f t="shared" si="4"/>
        <v>8451</v>
      </c>
      <c r="AA28" s="6">
        <f t="shared" si="5"/>
        <v>7512</v>
      </c>
      <c r="AB28" s="6">
        <f t="shared" si="6"/>
        <v>6573</v>
      </c>
      <c r="AC28" s="12">
        <f t="shared" si="7"/>
        <v>939</v>
      </c>
      <c r="AD28" s="12">
        <f t="shared" si="8"/>
        <v>1878</v>
      </c>
      <c r="AE28" s="12">
        <f t="shared" si="9"/>
        <v>2817</v>
      </c>
      <c r="AF28" s="12">
        <f t="shared" si="10"/>
        <v>0</v>
      </c>
      <c r="AG28" s="12">
        <f t="shared" si="11"/>
        <v>0</v>
      </c>
      <c r="AH28" s="12">
        <f t="shared" si="12"/>
        <v>0</v>
      </c>
    </row>
    <row r="29" spans="1:34" ht="15" customHeight="1" thickTop="1">
      <c r="A29" s="253" t="s">
        <v>107</v>
      </c>
      <c r="B29" s="241"/>
      <c r="C29" s="241"/>
      <c r="D29" s="242"/>
      <c r="E29" s="260" t="s">
        <v>26</v>
      </c>
      <c r="F29" s="261"/>
      <c r="G29" s="261"/>
      <c r="H29" s="262"/>
      <c r="I29" s="278">
        <v>607</v>
      </c>
      <c r="J29" s="278"/>
      <c r="K29" s="278"/>
      <c r="L29" s="278">
        <f>ROUNDDOWN(I29*$V$1,0)</f>
        <v>6070</v>
      </c>
      <c r="M29" s="278"/>
      <c r="N29" s="278"/>
      <c r="O29" s="279"/>
      <c r="P29" s="265">
        <f>+L29-ROUNDDOWN(L29*0.9,0)</f>
        <v>607</v>
      </c>
      <c r="Q29" s="266"/>
      <c r="R29" s="267"/>
      <c r="S29" s="268">
        <f t="shared" si="2"/>
        <v>1214</v>
      </c>
      <c r="T29" s="266"/>
      <c r="U29" s="267"/>
      <c r="V29" s="268">
        <f t="shared" si="3"/>
        <v>1821</v>
      </c>
      <c r="W29" s="266"/>
      <c r="X29" s="314"/>
      <c r="Z29" s="6">
        <f>ROUNDDOWN(L29*0.9,0)</f>
        <v>5463</v>
      </c>
      <c r="AA29" s="6">
        <f>ROUNDDOWN(L29*0.8,0)</f>
        <v>4856</v>
      </c>
      <c r="AB29" s="6">
        <f t="shared" si="6"/>
        <v>4249</v>
      </c>
      <c r="AC29" s="12">
        <f>+L29-Z29</f>
        <v>607</v>
      </c>
      <c r="AD29" s="12">
        <f t="shared" si="8"/>
        <v>1214</v>
      </c>
      <c r="AE29" s="12">
        <f t="shared" si="9"/>
        <v>1821</v>
      </c>
      <c r="AF29" s="12">
        <f t="shared" si="10"/>
        <v>0</v>
      </c>
      <c r="AG29" s="12">
        <f t="shared" si="11"/>
        <v>0</v>
      </c>
      <c r="AH29" s="12">
        <f t="shared" si="12"/>
        <v>0</v>
      </c>
    </row>
    <row r="30" spans="1:34" ht="15" customHeight="1">
      <c r="A30" s="254"/>
      <c r="B30" s="255"/>
      <c r="C30" s="255"/>
      <c r="D30" s="256"/>
      <c r="E30" s="227" t="s">
        <v>27</v>
      </c>
      <c r="F30" s="228"/>
      <c r="G30" s="228"/>
      <c r="H30" s="229"/>
      <c r="I30" s="221">
        <v>716</v>
      </c>
      <c r="J30" s="221"/>
      <c r="K30" s="221"/>
      <c r="L30" s="221">
        <f>ROUNDDOWN(I30*$V$1,0)</f>
        <v>7160</v>
      </c>
      <c r="M30" s="221"/>
      <c r="N30" s="221"/>
      <c r="O30" s="222"/>
      <c r="P30" s="223">
        <f t="shared" si="1"/>
        <v>716</v>
      </c>
      <c r="Q30" s="224"/>
      <c r="R30" s="225"/>
      <c r="S30" s="226">
        <f t="shared" si="2"/>
        <v>1432</v>
      </c>
      <c r="T30" s="224"/>
      <c r="U30" s="225"/>
      <c r="V30" s="226">
        <f t="shared" si="3"/>
        <v>2148</v>
      </c>
      <c r="W30" s="224"/>
      <c r="X30" s="312"/>
      <c r="Z30" s="6">
        <f t="shared" si="4"/>
        <v>6444</v>
      </c>
      <c r="AA30" s="6">
        <f t="shared" si="5"/>
        <v>5728</v>
      </c>
      <c r="AB30" s="6">
        <f t="shared" si="6"/>
        <v>5012</v>
      </c>
      <c r="AC30" s="12">
        <f t="shared" si="7"/>
        <v>716</v>
      </c>
      <c r="AD30" s="12">
        <f t="shared" si="8"/>
        <v>1432</v>
      </c>
      <c r="AE30" s="12">
        <f t="shared" si="9"/>
        <v>2148</v>
      </c>
      <c r="AF30" s="12">
        <f t="shared" si="10"/>
        <v>0</v>
      </c>
      <c r="AG30" s="12">
        <f t="shared" si="11"/>
        <v>0</v>
      </c>
      <c r="AH30" s="12">
        <f t="shared" si="12"/>
        <v>0</v>
      </c>
    </row>
    <row r="31" spans="1:34" ht="15" customHeight="1">
      <c r="A31" s="254"/>
      <c r="B31" s="255"/>
      <c r="C31" s="255"/>
      <c r="D31" s="256"/>
      <c r="E31" s="227" t="s">
        <v>28</v>
      </c>
      <c r="F31" s="228"/>
      <c r="G31" s="228"/>
      <c r="H31" s="229"/>
      <c r="I31" s="221">
        <v>830</v>
      </c>
      <c r="J31" s="221"/>
      <c r="K31" s="221"/>
      <c r="L31" s="221">
        <f t="shared" si="0"/>
        <v>8300</v>
      </c>
      <c r="M31" s="221"/>
      <c r="N31" s="221"/>
      <c r="O31" s="222"/>
      <c r="P31" s="223">
        <f t="shared" si="1"/>
        <v>830</v>
      </c>
      <c r="Q31" s="224"/>
      <c r="R31" s="225"/>
      <c r="S31" s="226">
        <f t="shared" si="2"/>
        <v>1660</v>
      </c>
      <c r="T31" s="224"/>
      <c r="U31" s="225"/>
      <c r="V31" s="226">
        <f t="shared" si="3"/>
        <v>2490</v>
      </c>
      <c r="W31" s="224"/>
      <c r="X31" s="312"/>
      <c r="Z31" s="6">
        <f t="shared" si="4"/>
        <v>7470</v>
      </c>
      <c r="AA31" s="6">
        <f t="shared" si="5"/>
        <v>6640</v>
      </c>
      <c r="AB31" s="6">
        <f t="shared" si="6"/>
        <v>5810</v>
      </c>
      <c r="AC31" s="12">
        <f t="shared" si="7"/>
        <v>830</v>
      </c>
      <c r="AD31" s="12">
        <f t="shared" si="8"/>
        <v>1660</v>
      </c>
      <c r="AE31" s="12">
        <f t="shared" si="9"/>
        <v>2490</v>
      </c>
      <c r="AF31" s="12">
        <f t="shared" si="10"/>
        <v>0</v>
      </c>
      <c r="AG31" s="12">
        <f t="shared" si="11"/>
        <v>0</v>
      </c>
      <c r="AH31" s="12">
        <f t="shared" si="12"/>
        <v>0</v>
      </c>
    </row>
    <row r="32" spans="1:34" ht="15" customHeight="1">
      <c r="A32" s="254"/>
      <c r="B32" s="255"/>
      <c r="C32" s="255"/>
      <c r="D32" s="256"/>
      <c r="E32" s="227" t="s">
        <v>29</v>
      </c>
      <c r="F32" s="228"/>
      <c r="G32" s="228"/>
      <c r="H32" s="229"/>
      <c r="I32" s="221">
        <v>946</v>
      </c>
      <c r="J32" s="221"/>
      <c r="K32" s="221"/>
      <c r="L32" s="221">
        <f t="shared" si="0"/>
        <v>9460</v>
      </c>
      <c r="M32" s="221"/>
      <c r="N32" s="221"/>
      <c r="O32" s="222"/>
      <c r="P32" s="223">
        <f t="shared" si="1"/>
        <v>946</v>
      </c>
      <c r="Q32" s="224"/>
      <c r="R32" s="225"/>
      <c r="S32" s="226">
        <f t="shared" si="2"/>
        <v>1892</v>
      </c>
      <c r="T32" s="224"/>
      <c r="U32" s="225"/>
      <c r="V32" s="226">
        <f t="shared" si="3"/>
        <v>2838</v>
      </c>
      <c r="W32" s="224"/>
      <c r="X32" s="312"/>
      <c r="Z32" s="6">
        <f t="shared" si="4"/>
        <v>8514</v>
      </c>
      <c r="AA32" s="6">
        <f t="shared" si="5"/>
        <v>7568</v>
      </c>
      <c r="AB32" s="6">
        <f t="shared" si="6"/>
        <v>6622</v>
      </c>
      <c r="AC32" s="12">
        <f t="shared" si="7"/>
        <v>946</v>
      </c>
      <c r="AD32" s="12">
        <f t="shared" si="8"/>
        <v>1892</v>
      </c>
      <c r="AE32" s="12">
        <f t="shared" si="9"/>
        <v>2838</v>
      </c>
      <c r="AF32" s="12">
        <f t="shared" si="10"/>
        <v>0</v>
      </c>
      <c r="AG32" s="12">
        <f t="shared" si="11"/>
        <v>0</v>
      </c>
      <c r="AH32" s="12">
        <f t="shared" si="12"/>
        <v>0</v>
      </c>
    </row>
    <row r="33" spans="1:34" ht="15" customHeight="1" thickBot="1">
      <c r="A33" s="257"/>
      <c r="B33" s="258"/>
      <c r="C33" s="258"/>
      <c r="D33" s="259"/>
      <c r="E33" s="227" t="s">
        <v>30</v>
      </c>
      <c r="F33" s="228"/>
      <c r="G33" s="228"/>
      <c r="H33" s="229"/>
      <c r="I33" s="221">
        <v>1059</v>
      </c>
      <c r="J33" s="221"/>
      <c r="K33" s="221"/>
      <c r="L33" s="221">
        <f t="shared" si="0"/>
        <v>10590</v>
      </c>
      <c r="M33" s="221"/>
      <c r="N33" s="221"/>
      <c r="O33" s="222"/>
      <c r="P33" s="274">
        <f t="shared" si="1"/>
        <v>1059</v>
      </c>
      <c r="Q33" s="275"/>
      <c r="R33" s="276"/>
      <c r="S33" s="226">
        <f t="shared" si="2"/>
        <v>2118</v>
      </c>
      <c r="T33" s="224"/>
      <c r="U33" s="225"/>
      <c r="V33" s="277">
        <f t="shared" si="3"/>
        <v>3177</v>
      </c>
      <c r="W33" s="275"/>
      <c r="X33" s="315"/>
      <c r="Z33" s="6">
        <f t="shared" si="4"/>
        <v>9531</v>
      </c>
      <c r="AA33" s="6">
        <f t="shared" si="5"/>
        <v>8472</v>
      </c>
      <c r="AB33" s="6">
        <f t="shared" si="6"/>
        <v>7413</v>
      </c>
      <c r="AC33" s="12">
        <f t="shared" si="7"/>
        <v>1059</v>
      </c>
      <c r="AD33" s="12">
        <f t="shared" si="8"/>
        <v>2118</v>
      </c>
      <c r="AE33" s="12">
        <f t="shared" si="9"/>
        <v>3177</v>
      </c>
      <c r="AF33" s="12">
        <f t="shared" si="10"/>
        <v>0</v>
      </c>
      <c r="AG33" s="12">
        <f t="shared" si="11"/>
        <v>0</v>
      </c>
      <c r="AH33" s="12">
        <f t="shared" si="12"/>
        <v>0</v>
      </c>
    </row>
    <row r="34" spans="1:34" ht="15" customHeight="1" thickTop="1">
      <c r="A34" s="253" t="s">
        <v>109</v>
      </c>
      <c r="B34" s="241"/>
      <c r="C34" s="241"/>
      <c r="D34" s="242"/>
      <c r="E34" s="260" t="s">
        <v>26</v>
      </c>
      <c r="F34" s="261"/>
      <c r="G34" s="261"/>
      <c r="H34" s="262"/>
      <c r="I34" s="278">
        <v>623</v>
      </c>
      <c r="J34" s="278"/>
      <c r="K34" s="278"/>
      <c r="L34" s="278">
        <f t="shared" si="0"/>
        <v>6230</v>
      </c>
      <c r="M34" s="278"/>
      <c r="N34" s="278"/>
      <c r="O34" s="279"/>
      <c r="P34" s="265">
        <f t="shared" si="1"/>
        <v>623</v>
      </c>
      <c r="Q34" s="266"/>
      <c r="R34" s="267"/>
      <c r="S34" s="268">
        <f t="shared" si="2"/>
        <v>1246</v>
      </c>
      <c r="T34" s="266"/>
      <c r="U34" s="267"/>
      <c r="V34" s="268">
        <f t="shared" si="3"/>
        <v>1869</v>
      </c>
      <c r="W34" s="266"/>
      <c r="X34" s="314"/>
      <c r="Z34" s="6">
        <f t="shared" si="4"/>
        <v>5607</v>
      </c>
      <c r="AA34" s="6">
        <f t="shared" si="5"/>
        <v>4984</v>
      </c>
      <c r="AB34" s="6">
        <f t="shared" si="6"/>
        <v>4361</v>
      </c>
      <c r="AC34" s="12">
        <f t="shared" si="7"/>
        <v>623</v>
      </c>
      <c r="AD34" s="12">
        <f t="shared" si="8"/>
        <v>1246</v>
      </c>
      <c r="AE34" s="12">
        <f t="shared" si="9"/>
        <v>1869</v>
      </c>
      <c r="AF34" s="12">
        <f t="shared" si="10"/>
        <v>0</v>
      </c>
      <c r="AG34" s="12">
        <f t="shared" si="11"/>
        <v>0</v>
      </c>
      <c r="AH34" s="12">
        <f t="shared" si="12"/>
        <v>0</v>
      </c>
    </row>
    <row r="35" spans="1:34" ht="15" customHeight="1">
      <c r="A35" s="254"/>
      <c r="B35" s="255"/>
      <c r="C35" s="255"/>
      <c r="D35" s="256"/>
      <c r="E35" s="227" t="s">
        <v>27</v>
      </c>
      <c r="F35" s="228"/>
      <c r="G35" s="228"/>
      <c r="H35" s="229"/>
      <c r="I35" s="221">
        <v>737</v>
      </c>
      <c r="J35" s="221"/>
      <c r="K35" s="221"/>
      <c r="L35" s="221">
        <f t="shared" si="0"/>
        <v>7370</v>
      </c>
      <c r="M35" s="221"/>
      <c r="N35" s="221"/>
      <c r="O35" s="222"/>
      <c r="P35" s="223">
        <f t="shared" si="1"/>
        <v>737</v>
      </c>
      <c r="Q35" s="224"/>
      <c r="R35" s="225"/>
      <c r="S35" s="226">
        <f t="shared" si="2"/>
        <v>1474</v>
      </c>
      <c r="T35" s="224"/>
      <c r="U35" s="225"/>
      <c r="V35" s="226">
        <f t="shared" si="3"/>
        <v>2211</v>
      </c>
      <c r="W35" s="224"/>
      <c r="X35" s="312"/>
      <c r="Z35" s="6">
        <f t="shared" si="4"/>
        <v>6633</v>
      </c>
      <c r="AA35" s="6">
        <f t="shared" si="5"/>
        <v>5896</v>
      </c>
      <c r="AB35" s="6">
        <f t="shared" si="6"/>
        <v>5159</v>
      </c>
      <c r="AC35" s="12">
        <f t="shared" si="7"/>
        <v>737</v>
      </c>
      <c r="AD35" s="12">
        <f t="shared" si="8"/>
        <v>1474</v>
      </c>
      <c r="AE35" s="12">
        <f t="shared" si="9"/>
        <v>2211</v>
      </c>
      <c r="AF35" s="12">
        <f t="shared" si="10"/>
        <v>0</v>
      </c>
      <c r="AG35" s="12">
        <f t="shared" si="11"/>
        <v>0</v>
      </c>
      <c r="AH35" s="12">
        <f t="shared" si="12"/>
        <v>0</v>
      </c>
    </row>
    <row r="36" spans="1:34" ht="15" customHeight="1">
      <c r="A36" s="254"/>
      <c r="B36" s="255"/>
      <c r="C36" s="255"/>
      <c r="D36" s="256"/>
      <c r="E36" s="227" t="s">
        <v>28</v>
      </c>
      <c r="F36" s="228"/>
      <c r="G36" s="228"/>
      <c r="H36" s="229"/>
      <c r="I36" s="221">
        <v>852</v>
      </c>
      <c r="J36" s="221"/>
      <c r="K36" s="221"/>
      <c r="L36" s="221">
        <f t="shared" si="0"/>
        <v>8520</v>
      </c>
      <c r="M36" s="221"/>
      <c r="N36" s="221"/>
      <c r="O36" s="222"/>
      <c r="P36" s="223">
        <f t="shared" si="1"/>
        <v>852</v>
      </c>
      <c r="Q36" s="224"/>
      <c r="R36" s="225"/>
      <c r="S36" s="226">
        <f t="shared" si="2"/>
        <v>1704</v>
      </c>
      <c r="T36" s="224"/>
      <c r="U36" s="225"/>
      <c r="V36" s="226">
        <f t="shared" si="3"/>
        <v>2556</v>
      </c>
      <c r="W36" s="224"/>
      <c r="X36" s="312"/>
      <c r="Z36" s="6">
        <f t="shared" si="4"/>
        <v>7668</v>
      </c>
      <c r="AA36" s="6">
        <f t="shared" si="5"/>
        <v>6816</v>
      </c>
      <c r="AB36" s="6">
        <f t="shared" si="6"/>
        <v>5964</v>
      </c>
      <c r="AC36" s="12">
        <f t="shared" si="7"/>
        <v>852</v>
      </c>
      <c r="AD36" s="12">
        <f t="shared" si="8"/>
        <v>1704</v>
      </c>
      <c r="AE36" s="12">
        <f t="shared" si="9"/>
        <v>2556</v>
      </c>
      <c r="AF36" s="12">
        <f t="shared" si="10"/>
        <v>0</v>
      </c>
      <c r="AG36" s="12">
        <f t="shared" si="11"/>
        <v>0</v>
      </c>
      <c r="AH36" s="12">
        <f t="shared" si="12"/>
        <v>0</v>
      </c>
    </row>
    <row r="37" spans="1:34" ht="15" customHeight="1">
      <c r="A37" s="254"/>
      <c r="B37" s="255"/>
      <c r="C37" s="255"/>
      <c r="D37" s="256"/>
      <c r="E37" s="227" t="s">
        <v>29</v>
      </c>
      <c r="F37" s="228"/>
      <c r="G37" s="228"/>
      <c r="H37" s="229"/>
      <c r="I37" s="221">
        <v>970</v>
      </c>
      <c r="J37" s="221"/>
      <c r="K37" s="221"/>
      <c r="L37" s="221">
        <f t="shared" si="0"/>
        <v>9700</v>
      </c>
      <c r="M37" s="221"/>
      <c r="N37" s="221"/>
      <c r="O37" s="222"/>
      <c r="P37" s="223">
        <f t="shared" si="1"/>
        <v>970</v>
      </c>
      <c r="Q37" s="224"/>
      <c r="R37" s="225"/>
      <c r="S37" s="226">
        <f t="shared" si="2"/>
        <v>1940</v>
      </c>
      <c r="T37" s="224"/>
      <c r="U37" s="225"/>
      <c r="V37" s="226">
        <f t="shared" si="3"/>
        <v>2910</v>
      </c>
      <c r="W37" s="224"/>
      <c r="X37" s="312"/>
      <c r="Z37" s="6">
        <f t="shared" si="4"/>
        <v>8730</v>
      </c>
      <c r="AA37" s="6">
        <f t="shared" si="5"/>
        <v>7760</v>
      </c>
      <c r="AB37" s="6">
        <f t="shared" si="6"/>
        <v>6790</v>
      </c>
      <c r="AC37" s="12">
        <f t="shared" si="7"/>
        <v>970</v>
      </c>
      <c r="AD37" s="12">
        <f t="shared" si="8"/>
        <v>1940</v>
      </c>
      <c r="AE37" s="12">
        <f t="shared" si="9"/>
        <v>2910</v>
      </c>
      <c r="AF37" s="12">
        <f t="shared" si="10"/>
        <v>0</v>
      </c>
      <c r="AG37" s="12">
        <f t="shared" si="11"/>
        <v>0</v>
      </c>
      <c r="AH37" s="12">
        <f t="shared" si="12"/>
        <v>0</v>
      </c>
    </row>
    <row r="38" spans="1:34" ht="15" customHeight="1" thickBot="1">
      <c r="A38" s="313"/>
      <c r="B38" s="244"/>
      <c r="C38" s="244"/>
      <c r="D38" s="245"/>
      <c r="E38" s="269" t="s">
        <v>30</v>
      </c>
      <c r="F38" s="270"/>
      <c r="G38" s="270"/>
      <c r="H38" s="271"/>
      <c r="I38" s="280">
        <v>1086</v>
      </c>
      <c r="J38" s="280"/>
      <c r="K38" s="280"/>
      <c r="L38" s="280">
        <f t="shared" si="0"/>
        <v>10860</v>
      </c>
      <c r="M38" s="280"/>
      <c r="N38" s="280"/>
      <c r="O38" s="281"/>
      <c r="P38" s="310">
        <f t="shared" si="1"/>
        <v>1086</v>
      </c>
      <c r="Q38" s="308"/>
      <c r="R38" s="311"/>
      <c r="S38" s="307">
        <f t="shared" si="2"/>
        <v>2172</v>
      </c>
      <c r="T38" s="308"/>
      <c r="U38" s="311"/>
      <c r="V38" s="307">
        <f t="shared" si="3"/>
        <v>3258</v>
      </c>
      <c r="W38" s="308"/>
      <c r="X38" s="309"/>
      <c r="Z38" s="6">
        <f t="shared" si="4"/>
        <v>9774</v>
      </c>
      <c r="AA38" s="6">
        <f t="shared" si="5"/>
        <v>8688</v>
      </c>
      <c r="AB38" s="6">
        <f t="shared" si="6"/>
        <v>7602</v>
      </c>
      <c r="AC38" s="12">
        <f t="shared" si="7"/>
        <v>1086</v>
      </c>
      <c r="AD38" s="12">
        <f t="shared" si="8"/>
        <v>2172</v>
      </c>
      <c r="AE38" s="12">
        <f t="shared" si="9"/>
        <v>3258</v>
      </c>
      <c r="AF38" s="12">
        <f t="shared" si="10"/>
        <v>0</v>
      </c>
      <c r="AG38" s="12">
        <f t="shared" si="11"/>
        <v>0</v>
      </c>
      <c r="AH38" s="12">
        <f t="shared" si="12"/>
        <v>0</v>
      </c>
    </row>
    <row r="39" spans="1:34" ht="19.5" customHeight="1" thickTop="1">
      <c r="A39" s="343" t="s">
        <v>144</v>
      </c>
      <c r="B39" s="343"/>
      <c r="C39" s="343"/>
      <c r="D39" s="343"/>
      <c r="E39" s="343"/>
      <c r="F39" s="343"/>
      <c r="G39" s="343"/>
      <c r="H39" s="343"/>
      <c r="I39" s="343"/>
      <c r="J39" s="343"/>
      <c r="K39" s="343"/>
      <c r="L39" s="343"/>
      <c r="M39" s="343"/>
      <c r="N39" s="343"/>
      <c r="O39" s="343"/>
      <c r="P39" s="343"/>
      <c r="Q39" s="343"/>
      <c r="R39" s="343"/>
      <c r="S39" s="343"/>
      <c r="T39" s="343"/>
      <c r="U39" s="343"/>
      <c r="V39" s="343"/>
      <c r="W39" s="343"/>
      <c r="X39" s="343"/>
    </row>
    <row r="40" spans="1:34" ht="3.7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row>
    <row r="41" spans="1:34" ht="20.100000000000001" customHeight="1" thickBot="1">
      <c r="A41" s="10" t="s">
        <v>83</v>
      </c>
      <c r="B41" s="10"/>
      <c r="C41" s="10"/>
      <c r="D41" s="16"/>
      <c r="E41" s="16"/>
      <c r="F41" s="16"/>
      <c r="G41" s="16"/>
      <c r="H41" s="16"/>
      <c r="I41" s="16"/>
      <c r="J41" s="16"/>
      <c r="K41" s="16"/>
      <c r="L41" s="16"/>
      <c r="M41" s="10"/>
      <c r="N41" s="10"/>
      <c r="O41" s="10"/>
      <c r="P41" s="10"/>
      <c r="Q41" s="10"/>
      <c r="R41" s="10"/>
      <c r="S41" s="10"/>
      <c r="T41" s="10"/>
      <c r="U41" s="10"/>
      <c r="V41" s="10"/>
      <c r="W41" s="10"/>
      <c r="X41" s="10"/>
    </row>
    <row r="42" spans="1:34" ht="20.100000000000001" customHeight="1" thickTop="1">
      <c r="A42" s="418" t="s">
        <v>137</v>
      </c>
      <c r="B42" s="419"/>
      <c r="C42" s="419"/>
      <c r="D42" s="419"/>
      <c r="E42" s="419"/>
      <c r="F42" s="419"/>
      <c r="G42" s="419"/>
      <c r="H42" s="419"/>
      <c r="I42" s="419"/>
      <c r="J42" s="419"/>
      <c r="K42" s="419"/>
      <c r="L42" s="419"/>
      <c r="M42" s="420"/>
      <c r="N42" s="421"/>
      <c r="O42" s="421"/>
      <c r="P42" s="421"/>
      <c r="Q42" s="421"/>
      <c r="R42" s="421"/>
      <c r="S42" s="421"/>
      <c r="T42" s="421"/>
      <c r="U42" s="422"/>
      <c r="V42" s="423" t="s">
        <v>135</v>
      </c>
      <c r="W42" s="424"/>
      <c r="X42" s="425"/>
    </row>
    <row r="43" spans="1:34" ht="20.100000000000001" customHeight="1">
      <c r="A43" s="426" t="s">
        <v>85</v>
      </c>
      <c r="B43" s="285"/>
      <c r="C43" s="285"/>
      <c r="D43" s="285"/>
      <c r="E43" s="285"/>
      <c r="F43" s="285"/>
      <c r="G43" s="285"/>
      <c r="H43" s="285"/>
      <c r="I43" s="285"/>
      <c r="J43" s="285"/>
      <c r="K43" s="285"/>
      <c r="L43" s="285"/>
      <c r="M43" s="347"/>
      <c r="N43" s="348"/>
      <c r="O43" s="348"/>
      <c r="P43" s="348"/>
      <c r="Q43" s="348"/>
      <c r="R43" s="348"/>
      <c r="S43" s="348"/>
      <c r="T43" s="348"/>
      <c r="U43" s="349"/>
      <c r="V43" s="353" t="s">
        <v>135</v>
      </c>
      <c r="W43" s="354"/>
      <c r="X43" s="427"/>
    </row>
    <row r="44" spans="1:34" ht="20.100000000000001" customHeight="1">
      <c r="A44" s="426" t="s">
        <v>175</v>
      </c>
      <c r="B44" s="285"/>
      <c r="C44" s="285"/>
      <c r="D44" s="285"/>
      <c r="E44" s="285"/>
      <c r="F44" s="285"/>
      <c r="G44" s="285"/>
      <c r="H44" s="285"/>
      <c r="I44" s="285"/>
      <c r="J44" s="285"/>
      <c r="K44" s="285"/>
      <c r="L44" s="285"/>
      <c r="M44" s="347" t="s">
        <v>176</v>
      </c>
      <c r="N44" s="348"/>
      <c r="O44" s="348"/>
      <c r="P44" s="348"/>
      <c r="Q44" s="348"/>
      <c r="R44" s="348"/>
      <c r="S44" s="348"/>
      <c r="T44" s="348"/>
      <c r="U44" s="349"/>
      <c r="V44" s="353" t="s">
        <v>135</v>
      </c>
      <c r="W44" s="354"/>
      <c r="X44" s="427"/>
    </row>
    <row r="45" spans="1:34" ht="20.100000000000001" customHeight="1">
      <c r="A45" s="426" t="s">
        <v>87</v>
      </c>
      <c r="B45" s="285"/>
      <c r="C45" s="285"/>
      <c r="D45" s="285"/>
      <c r="E45" s="285"/>
      <c r="F45" s="285"/>
      <c r="G45" s="285"/>
      <c r="H45" s="285"/>
      <c r="I45" s="285"/>
      <c r="J45" s="285"/>
      <c r="K45" s="285"/>
      <c r="L45" s="285"/>
      <c r="M45" s="347"/>
      <c r="N45" s="348"/>
      <c r="O45" s="348"/>
      <c r="P45" s="348"/>
      <c r="Q45" s="348"/>
      <c r="R45" s="348"/>
      <c r="S45" s="348"/>
      <c r="T45" s="348"/>
      <c r="U45" s="349"/>
      <c r="V45" s="353" t="s">
        <v>135</v>
      </c>
      <c r="W45" s="354"/>
      <c r="X45" s="427"/>
    </row>
    <row r="46" spans="1:34" ht="20.100000000000001" customHeight="1">
      <c r="A46" s="426" t="s">
        <v>88</v>
      </c>
      <c r="B46" s="285"/>
      <c r="C46" s="285"/>
      <c r="D46" s="285"/>
      <c r="E46" s="285"/>
      <c r="F46" s="285"/>
      <c r="G46" s="285"/>
      <c r="H46" s="285"/>
      <c r="I46" s="285"/>
      <c r="J46" s="285"/>
      <c r="K46" s="285"/>
      <c r="L46" s="285"/>
      <c r="M46" s="347"/>
      <c r="N46" s="348"/>
      <c r="O46" s="348"/>
      <c r="P46" s="348"/>
      <c r="Q46" s="348"/>
      <c r="R46" s="348"/>
      <c r="S46" s="348"/>
      <c r="T46" s="348"/>
      <c r="U46" s="349"/>
      <c r="V46" s="353" t="s">
        <v>135</v>
      </c>
      <c r="W46" s="354"/>
      <c r="X46" s="427"/>
    </row>
    <row r="47" spans="1:34" ht="20.100000000000001" customHeight="1">
      <c r="A47" s="426" t="s">
        <v>89</v>
      </c>
      <c r="B47" s="285"/>
      <c r="C47" s="285"/>
      <c r="D47" s="285"/>
      <c r="E47" s="285"/>
      <c r="F47" s="285"/>
      <c r="G47" s="285"/>
      <c r="H47" s="285"/>
      <c r="I47" s="285"/>
      <c r="J47" s="285"/>
      <c r="K47" s="285"/>
      <c r="L47" s="285"/>
      <c r="M47" s="347"/>
      <c r="N47" s="348"/>
      <c r="O47" s="348"/>
      <c r="P47" s="348"/>
      <c r="Q47" s="348"/>
      <c r="R47" s="348"/>
      <c r="S47" s="348"/>
      <c r="T47" s="348"/>
      <c r="U47" s="349"/>
      <c r="V47" s="353" t="s">
        <v>135</v>
      </c>
      <c r="W47" s="354"/>
      <c r="X47" s="427"/>
    </row>
    <row r="48" spans="1:34" ht="20.100000000000001" customHeight="1">
      <c r="A48" s="418" t="s">
        <v>133</v>
      </c>
      <c r="B48" s="419"/>
      <c r="C48" s="419"/>
      <c r="D48" s="419"/>
      <c r="E48" s="419"/>
      <c r="F48" s="419"/>
      <c r="G48" s="419"/>
      <c r="H48" s="419"/>
      <c r="I48" s="419"/>
      <c r="J48" s="419"/>
      <c r="K48" s="419"/>
      <c r="L48" s="419"/>
      <c r="M48" s="347">
        <v>500</v>
      </c>
      <c r="N48" s="348"/>
      <c r="O48" s="348"/>
      <c r="P48" s="348"/>
      <c r="Q48" s="348"/>
      <c r="R48" s="348"/>
      <c r="S48" s="348"/>
      <c r="T48" s="348"/>
      <c r="U48" s="349"/>
      <c r="V48" s="353" t="s">
        <v>135</v>
      </c>
      <c r="W48" s="354"/>
      <c r="X48" s="427"/>
    </row>
    <row r="49" spans="1:34" ht="20.100000000000001" customHeight="1">
      <c r="A49" s="426" t="s">
        <v>92</v>
      </c>
      <c r="B49" s="285"/>
      <c r="C49" s="285"/>
      <c r="D49" s="285"/>
      <c r="E49" s="285"/>
      <c r="F49" s="285"/>
      <c r="G49" s="285"/>
      <c r="H49" s="285"/>
      <c r="I49" s="285"/>
      <c r="J49" s="285"/>
      <c r="K49" s="285"/>
      <c r="L49" s="285"/>
      <c r="M49" s="347" t="s">
        <v>136</v>
      </c>
      <c r="N49" s="348"/>
      <c r="O49" s="348"/>
      <c r="P49" s="348"/>
      <c r="Q49" s="348"/>
      <c r="R49" s="348"/>
      <c r="S49" s="348"/>
      <c r="T49" s="348"/>
      <c r="U49" s="349"/>
      <c r="V49" s="364"/>
      <c r="W49" s="365"/>
      <c r="X49" s="429"/>
    </row>
    <row r="50" spans="1:34" ht="28.5" customHeight="1">
      <c r="A50" s="428" t="s">
        <v>142</v>
      </c>
      <c r="B50" s="285"/>
      <c r="C50" s="285"/>
      <c r="D50" s="285"/>
      <c r="E50" s="285"/>
      <c r="F50" s="285"/>
      <c r="G50" s="285"/>
      <c r="H50" s="285"/>
      <c r="I50" s="285"/>
      <c r="J50" s="285"/>
      <c r="K50" s="285"/>
      <c r="L50" s="285"/>
      <c r="M50" s="347" t="s">
        <v>136</v>
      </c>
      <c r="N50" s="348"/>
      <c r="O50" s="348"/>
      <c r="P50" s="348"/>
      <c r="Q50" s="348"/>
      <c r="R50" s="348"/>
      <c r="S50" s="348"/>
      <c r="T50" s="348"/>
      <c r="U50" s="349"/>
      <c r="V50" s="364"/>
      <c r="W50" s="365"/>
      <c r="X50" s="429"/>
    </row>
    <row r="51" spans="1:34" ht="78.75" customHeight="1">
      <c r="A51" s="426" t="s">
        <v>108</v>
      </c>
      <c r="B51" s="285"/>
      <c r="C51" s="285"/>
      <c r="D51" s="285"/>
      <c r="E51" s="285"/>
      <c r="F51" s="285"/>
      <c r="G51" s="285"/>
      <c r="H51" s="285"/>
      <c r="I51" s="285"/>
      <c r="J51" s="285"/>
      <c r="K51" s="285"/>
      <c r="L51" s="285"/>
      <c r="M51" s="430" t="s">
        <v>143</v>
      </c>
      <c r="N51" s="431"/>
      <c r="O51" s="431"/>
      <c r="P51" s="431"/>
      <c r="Q51" s="431"/>
      <c r="R51" s="431"/>
      <c r="S51" s="431"/>
      <c r="T51" s="431"/>
      <c r="U51" s="431"/>
      <c r="V51" s="431"/>
      <c r="W51" s="431"/>
      <c r="X51" s="432"/>
    </row>
    <row r="52" spans="1:34" ht="76.5" customHeight="1" thickBot="1">
      <c r="A52" s="426" t="s">
        <v>108</v>
      </c>
      <c r="B52" s="285"/>
      <c r="C52" s="285"/>
      <c r="D52" s="285"/>
      <c r="E52" s="285"/>
      <c r="F52" s="285"/>
      <c r="G52" s="285"/>
      <c r="H52" s="285"/>
      <c r="I52" s="285"/>
      <c r="J52" s="285"/>
      <c r="K52" s="285"/>
      <c r="L52" s="285"/>
      <c r="M52" s="433" t="s">
        <v>145</v>
      </c>
      <c r="N52" s="434"/>
      <c r="O52" s="434"/>
      <c r="P52" s="434"/>
      <c r="Q52" s="434"/>
      <c r="R52" s="434"/>
      <c r="S52" s="434"/>
      <c r="T52" s="434"/>
      <c r="U52" s="434"/>
      <c r="V52" s="434"/>
      <c r="W52" s="434"/>
      <c r="X52" s="435"/>
    </row>
    <row r="53" spans="1:34" ht="11.1" customHeight="1" thickTop="1">
      <c r="A53" s="14"/>
      <c r="B53" s="14"/>
      <c r="C53" s="14"/>
      <c r="D53" s="14"/>
      <c r="E53" s="14"/>
      <c r="F53" s="14"/>
      <c r="G53" s="14"/>
      <c r="H53" s="14"/>
      <c r="I53" s="14"/>
      <c r="J53" s="10"/>
      <c r="K53" s="10"/>
      <c r="L53" s="10"/>
      <c r="M53" s="10"/>
      <c r="N53" s="11"/>
      <c r="O53" s="11"/>
      <c r="P53" s="11"/>
      <c r="Q53" s="11"/>
      <c r="R53" s="11"/>
      <c r="S53" s="11"/>
      <c r="T53" s="11"/>
      <c r="U53" s="10"/>
      <c r="V53" s="10"/>
      <c r="W53" s="10"/>
      <c r="X53" s="10"/>
    </row>
    <row r="54" spans="1:34" ht="20.100000000000001" customHeight="1">
      <c r="A54" s="10" t="s">
        <v>35</v>
      </c>
      <c r="B54" s="10"/>
      <c r="C54" s="10"/>
      <c r="D54" s="10"/>
      <c r="E54" s="10"/>
      <c r="F54" s="10"/>
      <c r="G54" s="10"/>
      <c r="H54" s="10"/>
      <c r="I54" s="10"/>
      <c r="J54" s="10"/>
      <c r="K54" s="10"/>
      <c r="L54" s="10"/>
      <c r="M54" s="10"/>
      <c r="N54" s="10"/>
      <c r="O54" s="10"/>
      <c r="P54" s="10"/>
      <c r="Q54" s="10"/>
      <c r="R54" s="10"/>
      <c r="S54" s="10"/>
      <c r="T54" s="10"/>
      <c r="U54" s="10"/>
      <c r="V54" s="10"/>
      <c r="W54" s="10"/>
      <c r="X54" s="10"/>
    </row>
    <row r="55" spans="1:34" ht="20.100000000000001" customHeight="1">
      <c r="A55" s="10" t="s">
        <v>122</v>
      </c>
      <c r="B55" s="10"/>
      <c r="C55" s="10"/>
      <c r="D55" s="10"/>
      <c r="E55" s="10"/>
      <c r="F55" s="10"/>
      <c r="G55" s="10"/>
      <c r="H55" s="10"/>
      <c r="I55" s="10"/>
      <c r="J55" s="10"/>
      <c r="K55" s="10"/>
      <c r="L55" s="10"/>
      <c r="M55" s="10"/>
      <c r="N55" s="10"/>
      <c r="O55" s="10"/>
      <c r="P55" s="10"/>
      <c r="Q55" s="10"/>
      <c r="R55" s="10"/>
      <c r="S55" s="10"/>
      <c r="T55" s="10"/>
      <c r="U55" s="10"/>
      <c r="V55" s="10"/>
      <c r="W55" s="10"/>
      <c r="X55" s="10"/>
    </row>
    <row r="56" spans="1:34" ht="20.100000000000001" customHeight="1" thickBot="1">
      <c r="A56" s="298" t="s">
        <v>37</v>
      </c>
      <c r="B56" s="299"/>
      <c r="C56" s="299"/>
      <c r="D56" s="299"/>
      <c r="E56" s="300"/>
      <c r="F56" s="411" t="s">
        <v>38</v>
      </c>
      <c r="G56" s="411"/>
      <c r="H56" s="411"/>
      <c r="I56" s="411"/>
      <c r="J56" s="411"/>
      <c r="K56" s="411"/>
      <c r="L56" s="411"/>
      <c r="M56" s="358" t="s">
        <v>20</v>
      </c>
      <c r="N56" s="289"/>
      <c r="O56" s="286" t="s">
        <v>131</v>
      </c>
      <c r="P56" s="287"/>
      <c r="Q56" s="287"/>
      <c r="R56" s="288"/>
      <c r="S56" s="288"/>
      <c r="T56" s="288"/>
      <c r="U56" s="288"/>
      <c r="V56" s="288"/>
      <c r="W56" s="289"/>
      <c r="X56" s="282" t="s">
        <v>40</v>
      </c>
    </row>
    <row r="57" spans="1:34" ht="20.100000000000001" customHeight="1" thickTop="1">
      <c r="A57" s="301"/>
      <c r="B57" s="302"/>
      <c r="C57" s="302"/>
      <c r="D57" s="302"/>
      <c r="E57" s="303"/>
      <c r="F57" s="411"/>
      <c r="G57" s="411"/>
      <c r="H57" s="411"/>
      <c r="I57" s="411"/>
      <c r="J57" s="411"/>
      <c r="K57" s="411"/>
      <c r="L57" s="411"/>
      <c r="M57" s="359"/>
      <c r="N57" s="256"/>
      <c r="O57" s="336" t="s">
        <v>130</v>
      </c>
      <c r="P57" s="336"/>
      <c r="Q57" s="336"/>
      <c r="R57" s="290" t="s">
        <v>132</v>
      </c>
      <c r="S57" s="291"/>
      <c r="T57" s="291"/>
      <c r="U57" s="291"/>
      <c r="V57" s="291"/>
      <c r="W57" s="292"/>
      <c r="X57" s="283"/>
    </row>
    <row r="58" spans="1:34" ht="20.100000000000001" customHeight="1">
      <c r="A58" s="301"/>
      <c r="B58" s="302"/>
      <c r="C58" s="302"/>
      <c r="D58" s="302"/>
      <c r="E58" s="303"/>
      <c r="F58" s="411"/>
      <c r="G58" s="411"/>
      <c r="H58" s="411"/>
      <c r="I58" s="411"/>
      <c r="J58" s="411"/>
      <c r="K58" s="411"/>
      <c r="L58" s="411"/>
      <c r="M58" s="359"/>
      <c r="N58" s="256"/>
      <c r="O58" s="336"/>
      <c r="P58" s="336"/>
      <c r="Q58" s="336"/>
      <c r="R58" s="293"/>
      <c r="S58" s="294"/>
      <c r="T58" s="294"/>
      <c r="U58" s="294"/>
      <c r="V58" s="294"/>
      <c r="W58" s="295"/>
      <c r="X58" s="283"/>
    </row>
    <row r="59" spans="1:34" ht="39" customHeight="1">
      <c r="A59" s="304"/>
      <c r="B59" s="305"/>
      <c r="C59" s="305"/>
      <c r="D59" s="305"/>
      <c r="E59" s="306"/>
      <c r="F59" s="411"/>
      <c r="G59" s="411"/>
      <c r="H59" s="411"/>
      <c r="I59" s="411"/>
      <c r="J59" s="411"/>
      <c r="K59" s="411"/>
      <c r="L59" s="411"/>
      <c r="M59" s="360"/>
      <c r="N59" s="259"/>
      <c r="O59" s="337"/>
      <c r="P59" s="337"/>
      <c r="Q59" s="337"/>
      <c r="R59" s="338" t="s">
        <v>23</v>
      </c>
      <c r="S59" s="339"/>
      <c r="T59" s="294" t="s">
        <v>24</v>
      </c>
      <c r="U59" s="340"/>
      <c r="V59" s="296" t="s">
        <v>146</v>
      </c>
      <c r="W59" s="297"/>
      <c r="X59" s="283"/>
    </row>
    <row r="60" spans="1:34" ht="24.95" customHeight="1">
      <c r="A60" s="25" t="s">
        <v>115</v>
      </c>
      <c r="B60" s="26"/>
      <c r="C60" s="26"/>
      <c r="D60" s="26"/>
      <c r="E60" s="27"/>
      <c r="F60" s="439" t="s">
        <v>110</v>
      </c>
      <c r="G60" s="440"/>
      <c r="H60" s="440"/>
      <c r="I60" s="440"/>
      <c r="J60" s="440"/>
      <c r="K60" s="440"/>
      <c r="L60" s="441"/>
      <c r="M60" s="326">
        <v>50</v>
      </c>
      <c r="N60" s="327"/>
      <c r="O60" s="375">
        <f t="shared" ref="O60:O87" si="13">ROUNDDOWN(M60*$V$1,0)</f>
        <v>500</v>
      </c>
      <c r="P60" s="376"/>
      <c r="Q60" s="377"/>
      <c r="R60" s="223">
        <f t="shared" ref="R60:R87" si="14">+O60-ROUNDDOWN(O60*0.9,0)</f>
        <v>50</v>
      </c>
      <c r="S60" s="225"/>
      <c r="T60" s="226">
        <f t="shared" ref="T60:T87" si="15">+O60-ROUNDDOWN(O60*0.8,0)</f>
        <v>100</v>
      </c>
      <c r="U60" s="225"/>
      <c r="V60" s="226">
        <f t="shared" ref="V60:V87" si="16">+O60-ROUNDDOWN(O60*0.7,0)</f>
        <v>150</v>
      </c>
      <c r="W60" s="312"/>
      <c r="X60" s="20" t="s">
        <v>80</v>
      </c>
      <c r="Z60" s="6">
        <f t="shared" ref="Z60:Z87" si="17">ROUNDDOWN(O60*0.9,0)</f>
        <v>450</v>
      </c>
      <c r="AA60" s="6">
        <f t="shared" ref="AA60:AA87" si="18">ROUNDDOWN(O60*0.8,0)</f>
        <v>400</v>
      </c>
      <c r="AB60" s="6">
        <f t="shared" ref="AB60:AB87" si="19">ROUNDDOWN(O60*0.7,0)</f>
        <v>350</v>
      </c>
      <c r="AC60" s="12">
        <f t="shared" ref="AC60:AC87" si="20">+O60-Z60</f>
        <v>50</v>
      </c>
      <c r="AD60" s="12">
        <f t="shared" ref="AD60:AD87" si="21">+O60-AA60</f>
        <v>100</v>
      </c>
      <c r="AE60" s="12">
        <f t="shared" ref="AE60:AE87" si="22">+O60-AB60</f>
        <v>150</v>
      </c>
      <c r="AF60" s="12">
        <f t="shared" ref="AF60:AF87" si="23">+R60-AC60</f>
        <v>0</v>
      </c>
      <c r="AG60" s="12">
        <f t="shared" ref="AG60:AG87" si="24">+T60-AD60</f>
        <v>0</v>
      </c>
      <c r="AH60" s="12">
        <f t="shared" ref="AH60:AH87" si="25">+V60-AE60</f>
        <v>0</v>
      </c>
    </row>
    <row r="61" spans="1:34" ht="24.95" customHeight="1">
      <c r="A61" s="25" t="s">
        <v>115</v>
      </c>
      <c r="B61" s="26"/>
      <c r="C61" s="26"/>
      <c r="D61" s="26"/>
      <c r="E61" s="27"/>
      <c r="F61" s="436" t="s">
        <v>111</v>
      </c>
      <c r="G61" s="437"/>
      <c r="H61" s="437"/>
      <c r="I61" s="437"/>
      <c r="J61" s="437"/>
      <c r="K61" s="437"/>
      <c r="L61" s="438"/>
      <c r="M61" s="326">
        <v>100</v>
      </c>
      <c r="N61" s="327"/>
      <c r="O61" s="375">
        <f t="shared" si="13"/>
        <v>1000</v>
      </c>
      <c r="P61" s="376"/>
      <c r="Q61" s="377"/>
      <c r="R61" s="223">
        <f t="shared" si="14"/>
        <v>100</v>
      </c>
      <c r="S61" s="225"/>
      <c r="T61" s="226">
        <f t="shared" si="15"/>
        <v>200</v>
      </c>
      <c r="U61" s="225"/>
      <c r="V61" s="226">
        <f t="shared" si="16"/>
        <v>300</v>
      </c>
      <c r="W61" s="312"/>
      <c r="X61" s="20" t="s">
        <v>80</v>
      </c>
      <c r="Z61" s="6">
        <f t="shared" si="17"/>
        <v>900</v>
      </c>
      <c r="AA61" s="6">
        <f t="shared" si="18"/>
        <v>800</v>
      </c>
      <c r="AB61" s="6">
        <f t="shared" si="19"/>
        <v>700</v>
      </c>
      <c r="AC61" s="12">
        <f t="shared" si="20"/>
        <v>100</v>
      </c>
      <c r="AD61" s="12">
        <f t="shared" si="21"/>
        <v>200</v>
      </c>
      <c r="AE61" s="12">
        <f t="shared" si="22"/>
        <v>300</v>
      </c>
      <c r="AF61" s="12">
        <f t="shared" si="23"/>
        <v>0</v>
      </c>
      <c r="AG61" s="12">
        <f t="shared" si="24"/>
        <v>0</v>
      </c>
      <c r="AH61" s="12">
        <f t="shared" si="25"/>
        <v>0</v>
      </c>
    </row>
    <row r="62" spans="1:34" ht="24.95" customHeight="1">
      <c r="A62" s="25" t="s">
        <v>115</v>
      </c>
      <c r="B62" s="26"/>
      <c r="C62" s="26"/>
      <c r="D62" s="26"/>
      <c r="E62" s="27"/>
      <c r="F62" s="436" t="s">
        <v>112</v>
      </c>
      <c r="G62" s="437"/>
      <c r="H62" s="437"/>
      <c r="I62" s="437"/>
      <c r="J62" s="437"/>
      <c r="K62" s="437"/>
      <c r="L62" s="438"/>
      <c r="M62" s="326">
        <v>150</v>
      </c>
      <c r="N62" s="327"/>
      <c r="O62" s="375">
        <f t="shared" si="13"/>
        <v>1500</v>
      </c>
      <c r="P62" s="376"/>
      <c r="Q62" s="377"/>
      <c r="R62" s="223">
        <f t="shared" si="14"/>
        <v>150</v>
      </c>
      <c r="S62" s="225"/>
      <c r="T62" s="226">
        <f t="shared" si="15"/>
        <v>300</v>
      </c>
      <c r="U62" s="225"/>
      <c r="V62" s="226">
        <f t="shared" si="16"/>
        <v>450</v>
      </c>
      <c r="W62" s="312"/>
      <c r="X62" s="20" t="s">
        <v>80</v>
      </c>
      <c r="Z62" s="6">
        <f t="shared" si="17"/>
        <v>1350</v>
      </c>
      <c r="AA62" s="6">
        <f t="shared" si="18"/>
        <v>1200</v>
      </c>
      <c r="AB62" s="6">
        <f t="shared" si="19"/>
        <v>1050</v>
      </c>
      <c r="AC62" s="12">
        <f t="shared" si="20"/>
        <v>150</v>
      </c>
      <c r="AD62" s="12">
        <f t="shared" si="21"/>
        <v>300</v>
      </c>
      <c r="AE62" s="12">
        <f t="shared" si="22"/>
        <v>450</v>
      </c>
      <c r="AF62" s="12">
        <f t="shared" si="23"/>
        <v>0</v>
      </c>
      <c r="AG62" s="12">
        <f t="shared" si="24"/>
        <v>0</v>
      </c>
      <c r="AH62" s="12">
        <f t="shared" si="25"/>
        <v>0</v>
      </c>
    </row>
    <row r="63" spans="1:34" ht="24.95" customHeight="1">
      <c r="A63" s="25" t="s">
        <v>115</v>
      </c>
      <c r="B63" s="26"/>
      <c r="C63" s="26"/>
      <c r="D63" s="26"/>
      <c r="E63" s="27"/>
      <c r="F63" s="436" t="s">
        <v>113</v>
      </c>
      <c r="G63" s="437"/>
      <c r="H63" s="437"/>
      <c r="I63" s="437"/>
      <c r="J63" s="437"/>
      <c r="K63" s="437"/>
      <c r="L63" s="438"/>
      <c r="M63" s="326">
        <v>200</v>
      </c>
      <c r="N63" s="327"/>
      <c r="O63" s="375">
        <f t="shared" si="13"/>
        <v>2000</v>
      </c>
      <c r="P63" s="376"/>
      <c r="Q63" s="377"/>
      <c r="R63" s="223">
        <f t="shared" si="14"/>
        <v>200</v>
      </c>
      <c r="S63" s="225"/>
      <c r="T63" s="226">
        <f t="shared" si="15"/>
        <v>400</v>
      </c>
      <c r="U63" s="225"/>
      <c r="V63" s="226">
        <f t="shared" si="16"/>
        <v>600</v>
      </c>
      <c r="W63" s="312"/>
      <c r="X63" s="20" t="s">
        <v>80</v>
      </c>
      <c r="Z63" s="6">
        <f t="shared" si="17"/>
        <v>1800</v>
      </c>
      <c r="AA63" s="6">
        <f t="shared" si="18"/>
        <v>1600</v>
      </c>
      <c r="AB63" s="6">
        <f t="shared" si="19"/>
        <v>1400</v>
      </c>
      <c r="AC63" s="12">
        <f t="shared" si="20"/>
        <v>200</v>
      </c>
      <c r="AD63" s="12">
        <f t="shared" si="21"/>
        <v>400</v>
      </c>
      <c r="AE63" s="12">
        <f t="shared" si="22"/>
        <v>600</v>
      </c>
      <c r="AF63" s="12">
        <f t="shared" si="23"/>
        <v>0</v>
      </c>
      <c r="AG63" s="12">
        <f t="shared" si="24"/>
        <v>0</v>
      </c>
      <c r="AH63" s="12">
        <f t="shared" si="25"/>
        <v>0</v>
      </c>
    </row>
    <row r="64" spans="1:34" ht="24.95" customHeight="1">
      <c r="A64" s="25" t="s">
        <v>115</v>
      </c>
      <c r="B64" s="26"/>
      <c r="C64" s="26"/>
      <c r="D64" s="26"/>
      <c r="E64" s="27"/>
      <c r="F64" s="436" t="s">
        <v>114</v>
      </c>
      <c r="G64" s="437"/>
      <c r="H64" s="437"/>
      <c r="I64" s="437"/>
      <c r="J64" s="437"/>
      <c r="K64" s="437"/>
      <c r="L64" s="438"/>
      <c r="M64" s="326">
        <v>250</v>
      </c>
      <c r="N64" s="327"/>
      <c r="O64" s="375">
        <f t="shared" si="13"/>
        <v>2500</v>
      </c>
      <c r="P64" s="376"/>
      <c r="Q64" s="377"/>
      <c r="R64" s="223">
        <f t="shared" si="14"/>
        <v>250</v>
      </c>
      <c r="S64" s="225"/>
      <c r="T64" s="226">
        <f t="shared" si="15"/>
        <v>500</v>
      </c>
      <c r="U64" s="225"/>
      <c r="V64" s="226">
        <f t="shared" si="16"/>
        <v>750</v>
      </c>
      <c r="W64" s="312"/>
      <c r="X64" s="20" t="s">
        <v>80</v>
      </c>
      <c r="Z64" s="6">
        <f t="shared" si="17"/>
        <v>2250</v>
      </c>
      <c r="AA64" s="6">
        <f t="shared" si="18"/>
        <v>2000</v>
      </c>
      <c r="AB64" s="6">
        <f t="shared" si="19"/>
        <v>1750</v>
      </c>
      <c r="AC64" s="12">
        <f t="shared" si="20"/>
        <v>250</v>
      </c>
      <c r="AD64" s="12">
        <f t="shared" si="21"/>
        <v>500</v>
      </c>
      <c r="AE64" s="12">
        <f t="shared" si="22"/>
        <v>750</v>
      </c>
      <c r="AF64" s="12">
        <f t="shared" si="23"/>
        <v>0</v>
      </c>
      <c r="AG64" s="12">
        <f t="shared" si="24"/>
        <v>0</v>
      </c>
      <c r="AH64" s="12">
        <f t="shared" si="25"/>
        <v>0</v>
      </c>
    </row>
    <row r="65" spans="1:34" ht="24.95" customHeight="1">
      <c r="A65" s="361" t="s">
        <v>156</v>
      </c>
      <c r="B65" s="362"/>
      <c r="C65" s="362"/>
      <c r="D65" s="362"/>
      <c r="E65" s="363"/>
      <c r="F65" s="372" t="s">
        <v>153</v>
      </c>
      <c r="G65" s="373"/>
      <c r="H65" s="373"/>
      <c r="I65" s="373"/>
      <c r="J65" s="373"/>
      <c r="K65" s="373"/>
      <c r="L65" s="374"/>
      <c r="M65" s="326">
        <v>40</v>
      </c>
      <c r="N65" s="327"/>
      <c r="O65" s="375">
        <f t="shared" si="13"/>
        <v>400</v>
      </c>
      <c r="P65" s="376"/>
      <c r="Q65" s="377"/>
      <c r="R65" s="323">
        <f t="shared" si="14"/>
        <v>40</v>
      </c>
      <c r="S65" s="324"/>
      <c r="T65" s="370">
        <f t="shared" si="15"/>
        <v>80</v>
      </c>
      <c r="U65" s="324"/>
      <c r="V65" s="370">
        <f t="shared" si="16"/>
        <v>120</v>
      </c>
      <c r="W65" s="371"/>
      <c r="X65" s="20" t="s">
        <v>80</v>
      </c>
      <c r="Z65" s="6">
        <f t="shared" si="17"/>
        <v>360</v>
      </c>
      <c r="AA65" s="6">
        <f t="shared" si="18"/>
        <v>320</v>
      </c>
      <c r="AB65" s="6">
        <f t="shared" si="19"/>
        <v>280</v>
      </c>
      <c r="AC65" s="12">
        <f t="shared" si="20"/>
        <v>40</v>
      </c>
      <c r="AD65" s="12">
        <f t="shared" si="21"/>
        <v>80</v>
      </c>
      <c r="AE65" s="12">
        <f t="shared" si="22"/>
        <v>120</v>
      </c>
      <c r="AF65" s="12">
        <f t="shared" si="23"/>
        <v>0</v>
      </c>
      <c r="AG65" s="12">
        <f t="shared" si="24"/>
        <v>0</v>
      </c>
      <c r="AH65" s="12">
        <f t="shared" si="25"/>
        <v>0</v>
      </c>
    </row>
    <row r="66" spans="1:34" ht="24.95" customHeight="1">
      <c r="A66" s="361" t="s">
        <v>157</v>
      </c>
      <c r="B66" s="362"/>
      <c r="C66" s="362"/>
      <c r="D66" s="362"/>
      <c r="E66" s="363"/>
      <c r="F66" s="372" t="s">
        <v>158</v>
      </c>
      <c r="G66" s="373"/>
      <c r="H66" s="373"/>
      <c r="I66" s="373"/>
      <c r="J66" s="373"/>
      <c r="K66" s="373"/>
      <c r="L66" s="374"/>
      <c r="M66" s="326">
        <v>55</v>
      </c>
      <c r="N66" s="327"/>
      <c r="O66" s="375">
        <f t="shared" si="13"/>
        <v>550</v>
      </c>
      <c r="P66" s="376"/>
      <c r="Q66" s="377"/>
      <c r="R66" s="323">
        <f t="shared" si="14"/>
        <v>55</v>
      </c>
      <c r="S66" s="324"/>
      <c r="T66" s="370">
        <f t="shared" si="15"/>
        <v>110</v>
      </c>
      <c r="U66" s="324"/>
      <c r="V66" s="370">
        <f t="shared" si="16"/>
        <v>165</v>
      </c>
      <c r="W66" s="371"/>
      <c r="X66" s="20" t="s">
        <v>80</v>
      </c>
      <c r="Z66" s="6">
        <f t="shared" si="17"/>
        <v>495</v>
      </c>
      <c r="AA66" s="6">
        <f t="shared" si="18"/>
        <v>440</v>
      </c>
      <c r="AB66" s="6">
        <f t="shared" si="19"/>
        <v>385</v>
      </c>
      <c r="AC66" s="12">
        <f t="shared" si="20"/>
        <v>55</v>
      </c>
      <c r="AD66" s="12">
        <f t="shared" si="21"/>
        <v>110</v>
      </c>
      <c r="AE66" s="12">
        <f t="shared" si="22"/>
        <v>165</v>
      </c>
      <c r="AF66" s="12">
        <f t="shared" si="23"/>
        <v>0</v>
      </c>
      <c r="AG66" s="12">
        <f t="shared" si="24"/>
        <v>0</v>
      </c>
      <c r="AH66" s="12">
        <f t="shared" si="25"/>
        <v>0</v>
      </c>
    </row>
    <row r="67" spans="1:34" ht="24.95" customHeight="1">
      <c r="A67" s="399" t="s">
        <v>116</v>
      </c>
      <c r="B67" s="400"/>
      <c r="C67" s="400"/>
      <c r="D67" s="400"/>
      <c r="E67" s="401"/>
      <c r="F67" s="372" t="s">
        <v>177</v>
      </c>
      <c r="G67" s="373"/>
      <c r="H67" s="373"/>
      <c r="I67" s="373"/>
      <c r="J67" s="373"/>
      <c r="K67" s="373"/>
      <c r="L67" s="374"/>
      <c r="M67" s="408">
        <v>45</v>
      </c>
      <c r="N67" s="409"/>
      <c r="O67" s="391">
        <f t="shared" si="13"/>
        <v>450</v>
      </c>
      <c r="P67" s="392"/>
      <c r="Q67" s="393"/>
      <c r="R67" s="223">
        <f t="shared" si="14"/>
        <v>45</v>
      </c>
      <c r="S67" s="225"/>
      <c r="T67" s="226">
        <f t="shared" si="15"/>
        <v>90</v>
      </c>
      <c r="U67" s="225"/>
      <c r="V67" s="226">
        <f t="shared" si="16"/>
        <v>135</v>
      </c>
      <c r="W67" s="312"/>
      <c r="X67" s="20" t="s">
        <v>80</v>
      </c>
      <c r="Z67" s="6">
        <f t="shared" si="17"/>
        <v>405</v>
      </c>
      <c r="AA67" s="6">
        <f t="shared" si="18"/>
        <v>360</v>
      </c>
      <c r="AB67" s="6">
        <f t="shared" si="19"/>
        <v>315</v>
      </c>
      <c r="AC67" s="12">
        <f t="shared" si="20"/>
        <v>45</v>
      </c>
      <c r="AD67" s="12">
        <f t="shared" si="21"/>
        <v>90</v>
      </c>
      <c r="AE67" s="12">
        <f t="shared" si="22"/>
        <v>135</v>
      </c>
      <c r="AF67" s="12">
        <f t="shared" si="23"/>
        <v>0</v>
      </c>
      <c r="AG67" s="12">
        <f t="shared" si="24"/>
        <v>0</v>
      </c>
      <c r="AH67" s="12">
        <f t="shared" si="25"/>
        <v>0</v>
      </c>
    </row>
    <row r="68" spans="1:34" ht="24.95" customHeight="1">
      <c r="A68" s="28" t="s">
        <v>159</v>
      </c>
      <c r="B68" s="29"/>
      <c r="C68" s="29"/>
      <c r="D68" s="29"/>
      <c r="E68" s="30"/>
      <c r="F68" s="372" t="s">
        <v>174</v>
      </c>
      <c r="G68" s="373"/>
      <c r="H68" s="373"/>
      <c r="I68" s="373"/>
      <c r="J68" s="373"/>
      <c r="K68" s="373"/>
      <c r="L68" s="374"/>
      <c r="M68" s="408">
        <v>56</v>
      </c>
      <c r="N68" s="409"/>
      <c r="O68" s="391">
        <f t="shared" si="13"/>
        <v>560</v>
      </c>
      <c r="P68" s="392"/>
      <c r="Q68" s="393"/>
      <c r="R68" s="223">
        <f t="shared" si="14"/>
        <v>56</v>
      </c>
      <c r="S68" s="225"/>
      <c r="T68" s="226">
        <f t="shared" si="15"/>
        <v>112</v>
      </c>
      <c r="U68" s="225"/>
      <c r="V68" s="226">
        <f t="shared" si="16"/>
        <v>168</v>
      </c>
      <c r="W68" s="312"/>
      <c r="X68" s="20" t="s">
        <v>80</v>
      </c>
      <c r="Z68" s="6">
        <f t="shared" si="17"/>
        <v>504</v>
      </c>
      <c r="AA68" s="6">
        <f t="shared" si="18"/>
        <v>448</v>
      </c>
      <c r="AB68" s="6">
        <f t="shared" si="19"/>
        <v>392</v>
      </c>
      <c r="AC68" s="12">
        <f t="shared" si="20"/>
        <v>56</v>
      </c>
      <c r="AD68" s="12">
        <f t="shared" si="21"/>
        <v>112</v>
      </c>
      <c r="AE68" s="12">
        <f t="shared" si="22"/>
        <v>168</v>
      </c>
      <c r="AF68" s="12">
        <f t="shared" si="23"/>
        <v>0</v>
      </c>
      <c r="AG68" s="12">
        <f t="shared" si="24"/>
        <v>0</v>
      </c>
      <c r="AH68" s="12">
        <f t="shared" si="25"/>
        <v>0</v>
      </c>
    </row>
    <row r="69" spans="1:34" ht="24.95" customHeight="1">
      <c r="A69" s="31" t="s">
        <v>160</v>
      </c>
      <c r="B69" s="31"/>
      <c r="C69" s="31"/>
      <c r="D69" s="31"/>
      <c r="E69" s="31"/>
      <c r="F69" s="372" t="s">
        <v>174</v>
      </c>
      <c r="G69" s="373"/>
      <c r="H69" s="373"/>
      <c r="I69" s="373"/>
      <c r="J69" s="373"/>
      <c r="K69" s="373"/>
      <c r="L69" s="374"/>
      <c r="M69" s="408">
        <v>76</v>
      </c>
      <c r="N69" s="409"/>
      <c r="O69" s="391">
        <f t="shared" si="13"/>
        <v>760</v>
      </c>
      <c r="P69" s="392"/>
      <c r="Q69" s="393"/>
      <c r="R69" s="223">
        <f t="shared" si="14"/>
        <v>76</v>
      </c>
      <c r="S69" s="225"/>
      <c r="T69" s="226">
        <f t="shared" si="15"/>
        <v>152</v>
      </c>
      <c r="U69" s="225"/>
      <c r="V69" s="226">
        <f t="shared" si="16"/>
        <v>228</v>
      </c>
      <c r="W69" s="312"/>
      <c r="X69" s="20" t="s">
        <v>80</v>
      </c>
      <c r="Z69" s="6">
        <f t="shared" si="17"/>
        <v>684</v>
      </c>
      <c r="AA69" s="6">
        <f t="shared" si="18"/>
        <v>608</v>
      </c>
      <c r="AB69" s="6">
        <f t="shared" si="19"/>
        <v>532</v>
      </c>
      <c r="AC69" s="12">
        <f t="shared" si="20"/>
        <v>76</v>
      </c>
      <c r="AD69" s="12">
        <f t="shared" si="21"/>
        <v>152</v>
      </c>
      <c r="AE69" s="12">
        <f t="shared" si="22"/>
        <v>228</v>
      </c>
      <c r="AF69" s="12">
        <f t="shared" si="23"/>
        <v>0</v>
      </c>
      <c r="AG69" s="12">
        <f t="shared" si="24"/>
        <v>0</v>
      </c>
      <c r="AH69" s="12">
        <f t="shared" si="25"/>
        <v>0</v>
      </c>
    </row>
    <row r="70" spans="1:34" ht="24.95" customHeight="1">
      <c r="A70" s="399" t="s">
        <v>161</v>
      </c>
      <c r="B70" s="400"/>
      <c r="C70" s="400"/>
      <c r="D70" s="400"/>
      <c r="E70" s="401"/>
      <c r="F70" s="372" t="s">
        <v>180</v>
      </c>
      <c r="G70" s="373"/>
      <c r="H70" s="373"/>
      <c r="I70" s="373"/>
      <c r="J70" s="373"/>
      <c r="K70" s="373"/>
      <c r="L70" s="374"/>
      <c r="M70" s="408">
        <v>20</v>
      </c>
      <c r="N70" s="409"/>
      <c r="O70" s="391">
        <f t="shared" si="13"/>
        <v>200</v>
      </c>
      <c r="P70" s="392"/>
      <c r="Q70" s="393"/>
      <c r="R70" s="223">
        <f t="shared" si="14"/>
        <v>20</v>
      </c>
      <c r="S70" s="225"/>
      <c r="T70" s="226">
        <f t="shared" si="15"/>
        <v>40</v>
      </c>
      <c r="U70" s="225"/>
      <c r="V70" s="226">
        <f t="shared" si="16"/>
        <v>60</v>
      </c>
      <c r="W70" s="312"/>
      <c r="X70" s="20" t="s">
        <v>80</v>
      </c>
      <c r="Z70" s="6">
        <f t="shared" si="17"/>
        <v>180</v>
      </c>
      <c r="AA70" s="6">
        <f t="shared" si="18"/>
        <v>160</v>
      </c>
      <c r="AB70" s="6">
        <f t="shared" si="19"/>
        <v>140</v>
      </c>
      <c r="AC70" s="12">
        <f t="shared" si="20"/>
        <v>20</v>
      </c>
      <c r="AD70" s="12">
        <f t="shared" si="21"/>
        <v>40</v>
      </c>
      <c r="AE70" s="12">
        <f t="shared" si="22"/>
        <v>60</v>
      </c>
      <c r="AF70" s="12">
        <f t="shared" si="23"/>
        <v>0</v>
      </c>
      <c r="AG70" s="12">
        <f t="shared" si="24"/>
        <v>0</v>
      </c>
      <c r="AH70" s="12">
        <f t="shared" si="25"/>
        <v>0</v>
      </c>
    </row>
    <row r="71" spans="1:34" ht="24.95" customHeight="1">
      <c r="A71" s="399" t="s">
        <v>59</v>
      </c>
      <c r="B71" s="400"/>
      <c r="C71" s="400"/>
      <c r="D71" s="400"/>
      <c r="E71" s="401"/>
      <c r="F71" s="372" t="s">
        <v>127</v>
      </c>
      <c r="G71" s="373"/>
      <c r="H71" s="373"/>
      <c r="I71" s="373"/>
      <c r="J71" s="373"/>
      <c r="K71" s="373"/>
      <c r="L71" s="374"/>
      <c r="M71" s="408">
        <v>60</v>
      </c>
      <c r="N71" s="409"/>
      <c r="O71" s="391">
        <f t="shared" si="13"/>
        <v>600</v>
      </c>
      <c r="P71" s="392"/>
      <c r="Q71" s="393"/>
      <c r="R71" s="223">
        <f t="shared" si="14"/>
        <v>60</v>
      </c>
      <c r="S71" s="225"/>
      <c r="T71" s="226">
        <f t="shared" si="15"/>
        <v>120</v>
      </c>
      <c r="U71" s="225"/>
      <c r="V71" s="226">
        <f t="shared" si="16"/>
        <v>180</v>
      </c>
      <c r="W71" s="312"/>
      <c r="X71" s="20" t="s">
        <v>80</v>
      </c>
      <c r="Z71" s="6">
        <f t="shared" si="17"/>
        <v>540</v>
      </c>
      <c r="AA71" s="6">
        <f t="shared" si="18"/>
        <v>480</v>
      </c>
      <c r="AB71" s="6">
        <f t="shared" si="19"/>
        <v>420</v>
      </c>
      <c r="AC71" s="12">
        <f t="shared" si="20"/>
        <v>60</v>
      </c>
      <c r="AD71" s="12">
        <f t="shared" si="21"/>
        <v>120</v>
      </c>
      <c r="AE71" s="12">
        <f t="shared" si="22"/>
        <v>180</v>
      </c>
      <c r="AF71" s="12">
        <f t="shared" si="23"/>
        <v>0</v>
      </c>
      <c r="AG71" s="12">
        <f t="shared" si="24"/>
        <v>0</v>
      </c>
      <c r="AH71" s="12">
        <f t="shared" si="25"/>
        <v>0</v>
      </c>
    </row>
    <row r="72" spans="1:34" ht="24.95" customHeight="1">
      <c r="A72" s="442" t="s">
        <v>124</v>
      </c>
      <c r="B72" s="443"/>
      <c r="C72" s="443"/>
      <c r="D72" s="443"/>
      <c r="E72" s="444"/>
      <c r="F72" s="445" t="s">
        <v>126</v>
      </c>
      <c r="G72" s="446"/>
      <c r="H72" s="446"/>
      <c r="I72" s="446"/>
      <c r="J72" s="446"/>
      <c r="K72" s="446"/>
      <c r="L72" s="447"/>
      <c r="M72" s="408">
        <v>60</v>
      </c>
      <c r="N72" s="409"/>
      <c r="O72" s="450">
        <f t="shared" si="13"/>
        <v>600</v>
      </c>
      <c r="P72" s="451"/>
      <c r="Q72" s="452"/>
      <c r="R72" s="453">
        <f t="shared" si="14"/>
        <v>60</v>
      </c>
      <c r="S72" s="454"/>
      <c r="T72" s="455">
        <f t="shared" si="15"/>
        <v>120</v>
      </c>
      <c r="U72" s="454"/>
      <c r="V72" s="226">
        <f t="shared" si="16"/>
        <v>180</v>
      </c>
      <c r="W72" s="312"/>
      <c r="X72" s="20" t="s">
        <v>80</v>
      </c>
      <c r="Z72" s="6">
        <f t="shared" si="17"/>
        <v>540</v>
      </c>
      <c r="AA72" s="6">
        <f t="shared" si="18"/>
        <v>480</v>
      </c>
      <c r="AB72" s="6">
        <f t="shared" si="19"/>
        <v>420</v>
      </c>
      <c r="AC72" s="12">
        <f t="shared" si="20"/>
        <v>60</v>
      </c>
      <c r="AD72" s="12">
        <f t="shared" si="21"/>
        <v>120</v>
      </c>
      <c r="AE72" s="12">
        <f t="shared" si="22"/>
        <v>180</v>
      </c>
      <c r="AF72" s="12">
        <f t="shared" si="23"/>
        <v>0</v>
      </c>
      <c r="AG72" s="12">
        <f t="shared" si="24"/>
        <v>0</v>
      </c>
      <c r="AH72" s="12">
        <f t="shared" si="25"/>
        <v>0</v>
      </c>
    </row>
    <row r="73" spans="1:34" ht="24.95" customHeight="1">
      <c r="A73" s="442" t="s">
        <v>125</v>
      </c>
      <c r="B73" s="443"/>
      <c r="C73" s="443"/>
      <c r="D73" s="443"/>
      <c r="E73" s="444"/>
      <c r="F73" s="445" t="s">
        <v>149</v>
      </c>
      <c r="G73" s="446"/>
      <c r="H73" s="446"/>
      <c r="I73" s="446"/>
      <c r="J73" s="446"/>
      <c r="K73" s="446"/>
      <c r="L73" s="447"/>
      <c r="M73" s="448">
        <v>200</v>
      </c>
      <c r="N73" s="449"/>
      <c r="O73" s="450">
        <f t="shared" si="13"/>
        <v>2000</v>
      </c>
      <c r="P73" s="451"/>
      <c r="Q73" s="452"/>
      <c r="R73" s="453">
        <f t="shared" si="14"/>
        <v>200</v>
      </c>
      <c r="S73" s="454"/>
      <c r="T73" s="455">
        <f t="shared" si="15"/>
        <v>400</v>
      </c>
      <c r="U73" s="454"/>
      <c r="V73" s="226">
        <f t="shared" si="16"/>
        <v>600</v>
      </c>
      <c r="W73" s="312"/>
      <c r="X73" s="20" t="s">
        <v>80</v>
      </c>
      <c r="Z73" s="6">
        <f t="shared" si="17"/>
        <v>1800</v>
      </c>
      <c r="AA73" s="6">
        <f t="shared" si="18"/>
        <v>1600</v>
      </c>
      <c r="AB73" s="6">
        <f t="shared" si="19"/>
        <v>1400</v>
      </c>
      <c r="AC73" s="12">
        <f t="shared" si="20"/>
        <v>200</v>
      </c>
      <c r="AD73" s="12">
        <f t="shared" si="21"/>
        <v>400</v>
      </c>
      <c r="AE73" s="12">
        <f t="shared" si="22"/>
        <v>600</v>
      </c>
      <c r="AF73" s="12">
        <f t="shared" si="23"/>
        <v>0</v>
      </c>
      <c r="AG73" s="12">
        <f t="shared" si="24"/>
        <v>0</v>
      </c>
      <c r="AH73" s="12">
        <f t="shared" si="25"/>
        <v>0</v>
      </c>
    </row>
    <row r="74" spans="1:34" ht="24.95" customHeight="1">
      <c r="A74" s="442" t="s">
        <v>148</v>
      </c>
      <c r="B74" s="443"/>
      <c r="C74" s="443"/>
      <c r="D74" s="443"/>
      <c r="E74" s="444"/>
      <c r="F74" s="445" t="s">
        <v>179</v>
      </c>
      <c r="G74" s="446"/>
      <c r="H74" s="446"/>
      <c r="I74" s="446"/>
      <c r="J74" s="446"/>
      <c r="K74" s="446"/>
      <c r="L74" s="447"/>
      <c r="M74" s="448">
        <v>50</v>
      </c>
      <c r="N74" s="449"/>
      <c r="O74" s="450">
        <f t="shared" si="13"/>
        <v>500</v>
      </c>
      <c r="P74" s="451"/>
      <c r="Q74" s="452"/>
      <c r="R74" s="453">
        <f t="shared" si="14"/>
        <v>50</v>
      </c>
      <c r="S74" s="454"/>
      <c r="T74" s="455">
        <f t="shared" si="15"/>
        <v>100</v>
      </c>
      <c r="U74" s="454"/>
      <c r="V74" s="226">
        <f t="shared" si="16"/>
        <v>150</v>
      </c>
      <c r="W74" s="312"/>
      <c r="X74" s="20" t="s">
        <v>80</v>
      </c>
      <c r="Z74" s="6">
        <f t="shared" si="17"/>
        <v>450</v>
      </c>
      <c r="AA74" s="6">
        <f t="shared" si="18"/>
        <v>400</v>
      </c>
      <c r="AB74" s="6">
        <f t="shared" si="19"/>
        <v>350</v>
      </c>
      <c r="AC74" s="12">
        <f t="shared" si="20"/>
        <v>50</v>
      </c>
      <c r="AD74" s="12">
        <f t="shared" si="21"/>
        <v>100</v>
      </c>
      <c r="AE74" s="12">
        <f t="shared" si="22"/>
        <v>150</v>
      </c>
      <c r="AF74" s="12">
        <f t="shared" si="23"/>
        <v>0</v>
      </c>
      <c r="AG74" s="12">
        <f t="shared" si="24"/>
        <v>0</v>
      </c>
      <c r="AH74" s="12">
        <f t="shared" si="25"/>
        <v>0</v>
      </c>
    </row>
    <row r="75" spans="1:34" ht="24.95" customHeight="1">
      <c r="A75" s="442" t="s">
        <v>162</v>
      </c>
      <c r="B75" s="443"/>
      <c r="C75" s="443"/>
      <c r="D75" s="443"/>
      <c r="E75" s="444"/>
      <c r="F75" s="456" t="s">
        <v>182</v>
      </c>
      <c r="G75" s="457"/>
      <c r="H75" s="457"/>
      <c r="I75" s="457"/>
      <c r="J75" s="457"/>
      <c r="K75" s="457"/>
      <c r="L75" s="458"/>
      <c r="M75" s="448">
        <v>20</v>
      </c>
      <c r="N75" s="449"/>
      <c r="O75" s="450">
        <f t="shared" si="13"/>
        <v>200</v>
      </c>
      <c r="P75" s="451"/>
      <c r="Q75" s="452"/>
      <c r="R75" s="453">
        <f t="shared" si="14"/>
        <v>20</v>
      </c>
      <c r="S75" s="454"/>
      <c r="T75" s="455">
        <f t="shared" si="15"/>
        <v>40</v>
      </c>
      <c r="U75" s="454"/>
      <c r="V75" s="226">
        <f t="shared" si="16"/>
        <v>60</v>
      </c>
      <c r="W75" s="312"/>
      <c r="X75" s="20" t="s">
        <v>80</v>
      </c>
      <c r="Z75" s="6">
        <f t="shared" si="17"/>
        <v>180</v>
      </c>
      <c r="AA75" s="6">
        <f t="shared" si="18"/>
        <v>160</v>
      </c>
      <c r="AB75" s="6">
        <f t="shared" si="19"/>
        <v>140</v>
      </c>
      <c r="AC75" s="12">
        <f t="shared" si="20"/>
        <v>20</v>
      </c>
      <c r="AD75" s="12">
        <f t="shared" si="21"/>
        <v>40</v>
      </c>
      <c r="AE75" s="12">
        <f t="shared" si="22"/>
        <v>60</v>
      </c>
      <c r="AF75" s="12">
        <f t="shared" si="23"/>
        <v>0</v>
      </c>
      <c r="AG75" s="12">
        <f t="shared" si="24"/>
        <v>0</v>
      </c>
      <c r="AH75" s="12">
        <f t="shared" si="25"/>
        <v>0</v>
      </c>
    </row>
    <row r="76" spans="1:34" ht="24.95" customHeight="1">
      <c r="A76" s="442" t="s">
        <v>163</v>
      </c>
      <c r="B76" s="443"/>
      <c r="C76" s="443"/>
      <c r="D76" s="443"/>
      <c r="E76" s="444"/>
      <c r="F76" s="462" t="s">
        <v>183</v>
      </c>
      <c r="G76" s="463"/>
      <c r="H76" s="463"/>
      <c r="I76" s="463"/>
      <c r="J76" s="463"/>
      <c r="K76" s="463"/>
      <c r="L76" s="464"/>
      <c r="M76" s="448">
        <v>5</v>
      </c>
      <c r="N76" s="449"/>
      <c r="O76" s="450">
        <f t="shared" si="13"/>
        <v>50</v>
      </c>
      <c r="P76" s="451"/>
      <c r="Q76" s="452"/>
      <c r="R76" s="453">
        <f t="shared" si="14"/>
        <v>5</v>
      </c>
      <c r="S76" s="454"/>
      <c r="T76" s="455">
        <f t="shared" si="15"/>
        <v>10</v>
      </c>
      <c r="U76" s="454"/>
      <c r="V76" s="226">
        <f t="shared" si="16"/>
        <v>15</v>
      </c>
      <c r="W76" s="312"/>
      <c r="X76" s="20" t="s">
        <v>80</v>
      </c>
      <c r="Z76" s="6">
        <f t="shared" si="17"/>
        <v>45</v>
      </c>
      <c r="AA76" s="6">
        <f t="shared" si="18"/>
        <v>40</v>
      </c>
      <c r="AB76" s="6">
        <f t="shared" si="19"/>
        <v>35</v>
      </c>
      <c r="AC76" s="12">
        <f t="shared" si="20"/>
        <v>5</v>
      </c>
      <c r="AD76" s="12">
        <f t="shared" si="21"/>
        <v>10</v>
      </c>
      <c r="AE76" s="12">
        <f t="shared" si="22"/>
        <v>15</v>
      </c>
      <c r="AF76" s="12">
        <f t="shared" si="23"/>
        <v>0</v>
      </c>
      <c r="AG76" s="12">
        <f t="shared" si="24"/>
        <v>0</v>
      </c>
      <c r="AH76" s="12">
        <f t="shared" si="25"/>
        <v>0</v>
      </c>
    </row>
    <row r="77" spans="1:34" ht="24.95" customHeight="1">
      <c r="A77" s="442" t="s">
        <v>164</v>
      </c>
      <c r="B77" s="443"/>
      <c r="C77" s="443"/>
      <c r="D77" s="443"/>
      <c r="E77" s="444"/>
      <c r="F77" s="459" t="s">
        <v>184</v>
      </c>
      <c r="G77" s="460"/>
      <c r="H77" s="460"/>
      <c r="I77" s="460"/>
      <c r="J77" s="460"/>
      <c r="K77" s="460"/>
      <c r="L77" s="461"/>
      <c r="M77" s="448">
        <v>150</v>
      </c>
      <c r="N77" s="449"/>
      <c r="O77" s="450">
        <f t="shared" si="13"/>
        <v>1500</v>
      </c>
      <c r="P77" s="451"/>
      <c r="Q77" s="452"/>
      <c r="R77" s="453">
        <f t="shared" si="14"/>
        <v>150</v>
      </c>
      <c r="S77" s="454"/>
      <c r="T77" s="455">
        <f t="shared" si="15"/>
        <v>300</v>
      </c>
      <c r="U77" s="454"/>
      <c r="V77" s="226">
        <f t="shared" si="16"/>
        <v>450</v>
      </c>
      <c r="W77" s="312"/>
      <c r="X77" s="20" t="s">
        <v>80</v>
      </c>
      <c r="Z77" s="6">
        <f t="shared" si="17"/>
        <v>1350</v>
      </c>
      <c r="AA77" s="6">
        <f t="shared" si="18"/>
        <v>1200</v>
      </c>
      <c r="AB77" s="6">
        <f t="shared" si="19"/>
        <v>1050</v>
      </c>
      <c r="AC77" s="12">
        <f t="shared" si="20"/>
        <v>150</v>
      </c>
      <c r="AD77" s="12">
        <f t="shared" si="21"/>
        <v>300</v>
      </c>
      <c r="AE77" s="12">
        <f t="shared" si="22"/>
        <v>450</v>
      </c>
      <c r="AF77" s="12">
        <f t="shared" si="23"/>
        <v>0</v>
      </c>
      <c r="AG77" s="12">
        <f t="shared" si="24"/>
        <v>0</v>
      </c>
      <c r="AH77" s="12">
        <f t="shared" si="25"/>
        <v>0</v>
      </c>
    </row>
    <row r="78" spans="1:34" ht="24.95" customHeight="1">
      <c r="A78" s="442" t="s">
        <v>165</v>
      </c>
      <c r="B78" s="443"/>
      <c r="C78" s="443"/>
      <c r="D78" s="443"/>
      <c r="E78" s="444"/>
      <c r="F78" s="459" t="s">
        <v>185</v>
      </c>
      <c r="G78" s="460"/>
      <c r="H78" s="460"/>
      <c r="I78" s="460"/>
      <c r="J78" s="460"/>
      <c r="K78" s="460"/>
      <c r="L78" s="461"/>
      <c r="M78" s="448">
        <v>160</v>
      </c>
      <c r="N78" s="449"/>
      <c r="O78" s="450">
        <f t="shared" si="13"/>
        <v>1600</v>
      </c>
      <c r="P78" s="451"/>
      <c r="Q78" s="452"/>
      <c r="R78" s="453">
        <f t="shared" si="14"/>
        <v>160</v>
      </c>
      <c r="S78" s="454"/>
      <c r="T78" s="455">
        <f t="shared" si="15"/>
        <v>320</v>
      </c>
      <c r="U78" s="454"/>
      <c r="V78" s="226">
        <f t="shared" si="16"/>
        <v>480</v>
      </c>
      <c r="W78" s="312"/>
      <c r="X78" s="20" t="s">
        <v>80</v>
      </c>
      <c r="Z78" s="6">
        <f t="shared" si="17"/>
        <v>1440</v>
      </c>
      <c r="AA78" s="6">
        <f t="shared" si="18"/>
        <v>1280</v>
      </c>
      <c r="AB78" s="6">
        <f t="shared" si="19"/>
        <v>1120</v>
      </c>
      <c r="AC78" s="12">
        <f t="shared" si="20"/>
        <v>160</v>
      </c>
      <c r="AD78" s="12">
        <f t="shared" si="21"/>
        <v>320</v>
      </c>
      <c r="AE78" s="12">
        <f t="shared" si="22"/>
        <v>480</v>
      </c>
      <c r="AF78" s="12">
        <f t="shared" si="23"/>
        <v>0</v>
      </c>
      <c r="AG78" s="12">
        <f t="shared" si="24"/>
        <v>0</v>
      </c>
      <c r="AH78" s="12">
        <f t="shared" si="25"/>
        <v>0</v>
      </c>
    </row>
    <row r="79" spans="1:34" ht="24.95" customHeight="1">
      <c r="A79" s="378" t="s">
        <v>166</v>
      </c>
      <c r="B79" s="378"/>
      <c r="C79" s="378"/>
      <c r="D79" s="378"/>
      <c r="E79" s="378"/>
      <c r="F79" s="379" t="s">
        <v>181</v>
      </c>
      <c r="G79" s="380"/>
      <c r="H79" s="380"/>
      <c r="I79" s="380"/>
      <c r="J79" s="380"/>
      <c r="K79" s="380"/>
      <c r="L79" s="381"/>
      <c r="M79" s="386">
        <v>100</v>
      </c>
      <c r="N79" s="387"/>
      <c r="O79" s="388">
        <f t="shared" si="13"/>
        <v>1000</v>
      </c>
      <c r="P79" s="389"/>
      <c r="Q79" s="389"/>
      <c r="R79" s="323">
        <f t="shared" si="14"/>
        <v>100</v>
      </c>
      <c r="S79" s="324"/>
      <c r="T79" s="390">
        <f t="shared" si="15"/>
        <v>200</v>
      </c>
      <c r="U79" s="390"/>
      <c r="V79" s="384">
        <f t="shared" si="16"/>
        <v>300</v>
      </c>
      <c r="W79" s="385"/>
      <c r="X79" s="22" t="s">
        <v>80</v>
      </c>
      <c r="Z79" s="6">
        <f t="shared" si="17"/>
        <v>900</v>
      </c>
      <c r="AA79" s="6">
        <f t="shared" si="18"/>
        <v>800</v>
      </c>
      <c r="AB79" s="6">
        <f t="shared" si="19"/>
        <v>700</v>
      </c>
      <c r="AC79" s="12">
        <f t="shared" si="20"/>
        <v>100</v>
      </c>
      <c r="AD79" s="12">
        <f t="shared" si="21"/>
        <v>200</v>
      </c>
      <c r="AE79" s="12">
        <f t="shared" si="22"/>
        <v>300</v>
      </c>
      <c r="AF79" s="12">
        <f t="shared" si="23"/>
        <v>0</v>
      </c>
      <c r="AG79" s="12">
        <f t="shared" si="24"/>
        <v>0</v>
      </c>
      <c r="AH79" s="12">
        <f t="shared" si="25"/>
        <v>0</v>
      </c>
    </row>
    <row r="80" spans="1:34" ht="24.95" customHeight="1">
      <c r="A80" s="378" t="s">
        <v>167</v>
      </c>
      <c r="B80" s="378"/>
      <c r="C80" s="378"/>
      <c r="D80" s="378"/>
      <c r="E80" s="378"/>
      <c r="F80" s="379" t="s">
        <v>186</v>
      </c>
      <c r="G80" s="380"/>
      <c r="H80" s="380"/>
      <c r="I80" s="380"/>
      <c r="J80" s="380"/>
      <c r="K80" s="380"/>
      <c r="L80" s="381"/>
      <c r="M80" s="386">
        <v>200</v>
      </c>
      <c r="N80" s="387"/>
      <c r="O80" s="388">
        <f t="shared" si="13"/>
        <v>2000</v>
      </c>
      <c r="P80" s="389"/>
      <c r="Q80" s="389"/>
      <c r="R80" s="323">
        <f t="shared" si="14"/>
        <v>200</v>
      </c>
      <c r="S80" s="324"/>
      <c r="T80" s="390">
        <f t="shared" si="15"/>
        <v>400</v>
      </c>
      <c r="U80" s="390"/>
      <c r="V80" s="384">
        <f t="shared" si="16"/>
        <v>600</v>
      </c>
      <c r="W80" s="385"/>
      <c r="X80" s="22" t="s">
        <v>80</v>
      </c>
      <c r="Z80" s="6">
        <f t="shared" si="17"/>
        <v>1800</v>
      </c>
      <c r="AA80" s="6">
        <f t="shared" si="18"/>
        <v>1600</v>
      </c>
      <c r="AB80" s="6">
        <f t="shared" si="19"/>
        <v>1400</v>
      </c>
      <c r="AC80" s="12">
        <f t="shared" si="20"/>
        <v>200</v>
      </c>
      <c r="AD80" s="12">
        <f t="shared" si="21"/>
        <v>400</v>
      </c>
      <c r="AE80" s="12">
        <f t="shared" si="22"/>
        <v>600</v>
      </c>
      <c r="AF80" s="12">
        <f t="shared" si="23"/>
        <v>0</v>
      </c>
      <c r="AG80" s="12">
        <f t="shared" si="24"/>
        <v>0</v>
      </c>
      <c r="AH80" s="12">
        <f t="shared" si="25"/>
        <v>0</v>
      </c>
    </row>
    <row r="81" spans="1:34" ht="24.95" customHeight="1">
      <c r="A81" s="465" t="s">
        <v>134</v>
      </c>
      <c r="B81" s="466"/>
      <c r="C81" s="466"/>
      <c r="D81" s="466"/>
      <c r="E81" s="466"/>
      <c r="F81" s="466"/>
      <c r="G81" s="466"/>
      <c r="H81" s="466"/>
      <c r="I81" s="466"/>
      <c r="J81" s="466"/>
      <c r="K81" s="466"/>
      <c r="L81" s="467"/>
      <c r="M81" s="468">
        <v>100</v>
      </c>
      <c r="N81" s="469"/>
      <c r="O81" s="470">
        <f t="shared" si="13"/>
        <v>1000</v>
      </c>
      <c r="P81" s="471"/>
      <c r="Q81" s="471"/>
      <c r="R81" s="472">
        <f t="shared" si="14"/>
        <v>100</v>
      </c>
      <c r="S81" s="473"/>
      <c r="T81" s="473">
        <f t="shared" si="15"/>
        <v>200</v>
      </c>
      <c r="U81" s="473"/>
      <c r="V81" s="474">
        <f t="shared" si="16"/>
        <v>300</v>
      </c>
      <c r="W81" s="475"/>
      <c r="X81" s="23" t="s">
        <v>80</v>
      </c>
      <c r="Z81" s="6">
        <f t="shared" si="17"/>
        <v>900</v>
      </c>
      <c r="AA81" s="6">
        <f t="shared" si="18"/>
        <v>800</v>
      </c>
      <c r="AB81" s="6">
        <f t="shared" si="19"/>
        <v>700</v>
      </c>
      <c r="AC81" s="12">
        <f t="shared" si="20"/>
        <v>100</v>
      </c>
      <c r="AD81" s="12">
        <f t="shared" si="21"/>
        <v>200</v>
      </c>
      <c r="AE81" s="12">
        <f t="shared" si="22"/>
        <v>300</v>
      </c>
      <c r="AF81" s="12">
        <f t="shared" si="23"/>
        <v>0</v>
      </c>
      <c r="AG81" s="12">
        <f t="shared" si="24"/>
        <v>0</v>
      </c>
      <c r="AH81" s="12">
        <f t="shared" si="25"/>
        <v>0</v>
      </c>
    </row>
    <row r="82" spans="1:34" ht="24.95" customHeight="1">
      <c r="A82" s="478" t="s">
        <v>117</v>
      </c>
      <c r="B82" s="478"/>
      <c r="C82" s="478"/>
      <c r="D82" s="478"/>
      <c r="E82" s="478"/>
      <c r="F82" s="372" t="s">
        <v>178</v>
      </c>
      <c r="G82" s="373"/>
      <c r="H82" s="373"/>
      <c r="I82" s="373"/>
      <c r="J82" s="373"/>
      <c r="K82" s="373"/>
      <c r="L82" s="374"/>
      <c r="M82" s="408">
        <v>30</v>
      </c>
      <c r="N82" s="409"/>
      <c r="O82" s="391">
        <f t="shared" si="13"/>
        <v>300</v>
      </c>
      <c r="P82" s="392"/>
      <c r="Q82" s="392"/>
      <c r="R82" s="479">
        <f t="shared" si="14"/>
        <v>30</v>
      </c>
      <c r="S82" s="476"/>
      <c r="T82" s="476">
        <f t="shared" si="15"/>
        <v>60</v>
      </c>
      <c r="U82" s="476"/>
      <c r="V82" s="226">
        <f t="shared" si="16"/>
        <v>90</v>
      </c>
      <c r="W82" s="312"/>
      <c r="X82" s="20" t="s">
        <v>80</v>
      </c>
      <c r="Z82" s="6">
        <f t="shared" si="17"/>
        <v>270</v>
      </c>
      <c r="AA82" s="6">
        <f t="shared" si="18"/>
        <v>240</v>
      </c>
      <c r="AB82" s="6">
        <f t="shared" si="19"/>
        <v>210</v>
      </c>
      <c r="AC82" s="12">
        <f t="shared" si="20"/>
        <v>30</v>
      </c>
      <c r="AD82" s="12">
        <f t="shared" si="21"/>
        <v>60</v>
      </c>
      <c r="AE82" s="12">
        <f t="shared" si="22"/>
        <v>90</v>
      </c>
      <c r="AF82" s="12">
        <f t="shared" si="23"/>
        <v>0</v>
      </c>
      <c r="AG82" s="12">
        <f t="shared" si="24"/>
        <v>0</v>
      </c>
      <c r="AH82" s="12">
        <f t="shared" si="25"/>
        <v>0</v>
      </c>
    </row>
    <row r="83" spans="1:34" ht="24.95" customHeight="1">
      <c r="A83" s="477" t="s">
        <v>118</v>
      </c>
      <c r="B83" s="477"/>
      <c r="C83" s="477"/>
      <c r="D83" s="477"/>
      <c r="E83" s="477"/>
      <c r="F83" s="396" t="s">
        <v>178</v>
      </c>
      <c r="G83" s="397"/>
      <c r="H83" s="397"/>
      <c r="I83" s="397"/>
      <c r="J83" s="397"/>
      <c r="K83" s="397"/>
      <c r="L83" s="398"/>
      <c r="M83" s="326">
        <v>60</v>
      </c>
      <c r="N83" s="327"/>
      <c r="O83" s="375">
        <f t="shared" si="13"/>
        <v>600</v>
      </c>
      <c r="P83" s="376"/>
      <c r="Q83" s="376"/>
      <c r="R83" s="323">
        <f t="shared" si="14"/>
        <v>60</v>
      </c>
      <c r="S83" s="324"/>
      <c r="T83" s="476">
        <f t="shared" si="15"/>
        <v>120</v>
      </c>
      <c r="U83" s="476"/>
      <c r="V83" s="370">
        <f t="shared" si="16"/>
        <v>180</v>
      </c>
      <c r="W83" s="371"/>
      <c r="X83" s="20" t="s">
        <v>80</v>
      </c>
      <c r="Z83" s="6">
        <f t="shared" si="17"/>
        <v>540</v>
      </c>
      <c r="AA83" s="6">
        <f t="shared" si="18"/>
        <v>480</v>
      </c>
      <c r="AB83" s="6">
        <f t="shared" si="19"/>
        <v>420</v>
      </c>
      <c r="AC83" s="12">
        <f t="shared" si="20"/>
        <v>60</v>
      </c>
      <c r="AD83" s="12">
        <f t="shared" si="21"/>
        <v>120</v>
      </c>
      <c r="AE83" s="12">
        <f t="shared" si="22"/>
        <v>180</v>
      </c>
      <c r="AF83" s="12">
        <f t="shared" si="23"/>
        <v>0</v>
      </c>
      <c r="AG83" s="12">
        <f t="shared" si="24"/>
        <v>0</v>
      </c>
      <c r="AH83" s="12">
        <f t="shared" si="25"/>
        <v>0</v>
      </c>
    </row>
    <row r="84" spans="1:34" ht="24.95" customHeight="1">
      <c r="A84" s="382" t="s">
        <v>168</v>
      </c>
      <c r="B84" s="383"/>
      <c r="C84" s="383"/>
      <c r="D84" s="383"/>
      <c r="E84" s="383"/>
      <c r="F84" s="396" t="s">
        <v>151</v>
      </c>
      <c r="G84" s="397"/>
      <c r="H84" s="397"/>
      <c r="I84" s="397"/>
      <c r="J84" s="397"/>
      <c r="K84" s="397"/>
      <c r="L84" s="398"/>
      <c r="M84" s="326">
        <v>22</v>
      </c>
      <c r="N84" s="327"/>
      <c r="O84" s="375">
        <f t="shared" si="13"/>
        <v>220</v>
      </c>
      <c r="P84" s="376"/>
      <c r="Q84" s="376"/>
      <c r="R84" s="323">
        <f t="shared" si="14"/>
        <v>22</v>
      </c>
      <c r="S84" s="324"/>
      <c r="T84" s="476">
        <f t="shared" si="15"/>
        <v>44</v>
      </c>
      <c r="U84" s="476"/>
      <c r="V84" s="370">
        <f t="shared" si="16"/>
        <v>66</v>
      </c>
      <c r="W84" s="371"/>
      <c r="X84" s="24" t="s">
        <v>80</v>
      </c>
      <c r="Z84" s="6">
        <f t="shared" si="17"/>
        <v>198</v>
      </c>
      <c r="AA84" s="6">
        <f t="shared" si="18"/>
        <v>176</v>
      </c>
      <c r="AB84" s="6">
        <f t="shared" si="19"/>
        <v>154</v>
      </c>
      <c r="AC84" s="12">
        <f t="shared" si="20"/>
        <v>22</v>
      </c>
      <c r="AD84" s="12">
        <f t="shared" si="21"/>
        <v>44</v>
      </c>
      <c r="AE84" s="12">
        <f t="shared" si="22"/>
        <v>66</v>
      </c>
      <c r="AF84" s="12">
        <f t="shared" si="23"/>
        <v>0</v>
      </c>
      <c r="AG84" s="12">
        <f t="shared" si="24"/>
        <v>0</v>
      </c>
      <c r="AH84" s="12">
        <f t="shared" si="25"/>
        <v>0</v>
      </c>
    </row>
    <row r="85" spans="1:34" ht="24.95" customHeight="1">
      <c r="A85" s="382" t="s">
        <v>169</v>
      </c>
      <c r="B85" s="383"/>
      <c r="C85" s="383"/>
      <c r="D85" s="383"/>
      <c r="E85" s="383"/>
      <c r="F85" s="396" t="s">
        <v>151</v>
      </c>
      <c r="G85" s="397"/>
      <c r="H85" s="397"/>
      <c r="I85" s="397"/>
      <c r="J85" s="397"/>
      <c r="K85" s="397"/>
      <c r="L85" s="398"/>
      <c r="M85" s="326">
        <v>18</v>
      </c>
      <c r="N85" s="327"/>
      <c r="O85" s="375">
        <f t="shared" si="13"/>
        <v>180</v>
      </c>
      <c r="P85" s="376"/>
      <c r="Q85" s="376"/>
      <c r="R85" s="323">
        <f t="shared" si="14"/>
        <v>18</v>
      </c>
      <c r="S85" s="324"/>
      <c r="T85" s="476">
        <f t="shared" si="15"/>
        <v>36</v>
      </c>
      <c r="U85" s="476"/>
      <c r="V85" s="370">
        <f t="shared" si="16"/>
        <v>54</v>
      </c>
      <c r="W85" s="371"/>
      <c r="X85" s="20" t="s">
        <v>80</v>
      </c>
      <c r="Z85" s="6">
        <f t="shared" si="17"/>
        <v>162</v>
      </c>
      <c r="AA85" s="6">
        <f t="shared" si="18"/>
        <v>144</v>
      </c>
      <c r="AB85" s="6">
        <f t="shared" si="19"/>
        <v>126</v>
      </c>
      <c r="AC85" s="12">
        <f t="shared" si="20"/>
        <v>18</v>
      </c>
      <c r="AD85" s="12">
        <f t="shared" si="21"/>
        <v>36</v>
      </c>
      <c r="AE85" s="12">
        <f t="shared" si="22"/>
        <v>54</v>
      </c>
      <c r="AF85" s="12">
        <f t="shared" si="23"/>
        <v>0</v>
      </c>
      <c r="AG85" s="12">
        <f t="shared" si="24"/>
        <v>0</v>
      </c>
      <c r="AH85" s="12">
        <f t="shared" si="25"/>
        <v>0</v>
      </c>
    </row>
    <row r="86" spans="1:34" ht="24.95" customHeight="1">
      <c r="A86" s="382" t="s">
        <v>170</v>
      </c>
      <c r="B86" s="383"/>
      <c r="C86" s="383"/>
      <c r="D86" s="383"/>
      <c r="E86" s="383"/>
      <c r="F86" s="396" t="s">
        <v>151</v>
      </c>
      <c r="G86" s="397"/>
      <c r="H86" s="397"/>
      <c r="I86" s="397"/>
      <c r="J86" s="397"/>
      <c r="K86" s="397"/>
      <c r="L86" s="398"/>
      <c r="M86" s="480">
        <v>6</v>
      </c>
      <c r="N86" s="481"/>
      <c r="O86" s="375">
        <f t="shared" si="13"/>
        <v>60</v>
      </c>
      <c r="P86" s="376"/>
      <c r="Q86" s="376"/>
      <c r="R86" s="479">
        <f t="shared" si="14"/>
        <v>6</v>
      </c>
      <c r="S86" s="476"/>
      <c r="T86" s="476">
        <f t="shared" si="15"/>
        <v>12</v>
      </c>
      <c r="U86" s="476"/>
      <c r="V86" s="370">
        <f t="shared" si="16"/>
        <v>18</v>
      </c>
      <c r="W86" s="371"/>
      <c r="X86" s="20" t="s">
        <v>80</v>
      </c>
      <c r="Z86" s="6">
        <f t="shared" si="17"/>
        <v>54</v>
      </c>
      <c r="AA86" s="6">
        <f t="shared" si="18"/>
        <v>48</v>
      </c>
      <c r="AB86" s="6">
        <f t="shared" si="19"/>
        <v>42</v>
      </c>
      <c r="AC86" s="12">
        <f t="shared" si="20"/>
        <v>6</v>
      </c>
      <c r="AD86" s="12">
        <f t="shared" si="21"/>
        <v>12</v>
      </c>
      <c r="AE86" s="12">
        <f t="shared" si="22"/>
        <v>18</v>
      </c>
      <c r="AF86" s="12">
        <f t="shared" si="23"/>
        <v>0</v>
      </c>
      <c r="AG86" s="12">
        <f t="shared" si="24"/>
        <v>0</v>
      </c>
      <c r="AH86" s="12">
        <f t="shared" si="25"/>
        <v>0</v>
      </c>
    </row>
    <row r="87" spans="1:34" ht="24.95" customHeight="1" thickBot="1">
      <c r="A87" s="382" t="s">
        <v>150</v>
      </c>
      <c r="B87" s="383"/>
      <c r="C87" s="383"/>
      <c r="D87" s="383"/>
      <c r="E87" s="383"/>
      <c r="F87" s="396" t="s">
        <v>187</v>
      </c>
      <c r="G87" s="397"/>
      <c r="H87" s="397"/>
      <c r="I87" s="397"/>
      <c r="J87" s="397"/>
      <c r="K87" s="397"/>
      <c r="L87" s="398"/>
      <c r="M87" s="480">
        <v>40</v>
      </c>
      <c r="N87" s="481"/>
      <c r="O87" s="375">
        <f t="shared" si="13"/>
        <v>400</v>
      </c>
      <c r="P87" s="376"/>
      <c r="Q87" s="376"/>
      <c r="R87" s="479">
        <f t="shared" si="14"/>
        <v>40</v>
      </c>
      <c r="S87" s="476"/>
      <c r="T87" s="476">
        <f t="shared" si="15"/>
        <v>80</v>
      </c>
      <c r="U87" s="476"/>
      <c r="V87" s="370">
        <f t="shared" si="16"/>
        <v>120</v>
      </c>
      <c r="W87" s="371"/>
      <c r="X87" s="20" t="s">
        <v>80</v>
      </c>
      <c r="Z87" s="6">
        <f t="shared" si="17"/>
        <v>360</v>
      </c>
      <c r="AA87" s="6">
        <f t="shared" si="18"/>
        <v>320</v>
      </c>
      <c r="AB87" s="6">
        <f t="shared" si="19"/>
        <v>280</v>
      </c>
      <c r="AC87" s="12">
        <f t="shared" si="20"/>
        <v>40</v>
      </c>
      <c r="AD87" s="12">
        <f t="shared" si="21"/>
        <v>80</v>
      </c>
      <c r="AE87" s="12">
        <f t="shared" si="22"/>
        <v>120</v>
      </c>
      <c r="AF87" s="12">
        <f t="shared" si="23"/>
        <v>0</v>
      </c>
      <c r="AG87" s="12">
        <f t="shared" si="24"/>
        <v>0</v>
      </c>
      <c r="AH87" s="12">
        <f t="shared" si="25"/>
        <v>0</v>
      </c>
    </row>
    <row r="88" spans="1:34" ht="63.6" customHeight="1" thickTop="1">
      <c r="A88" s="372" t="s">
        <v>152</v>
      </c>
      <c r="B88" s="373"/>
      <c r="C88" s="373"/>
      <c r="D88" s="373"/>
      <c r="E88" s="373"/>
      <c r="F88" s="373"/>
      <c r="G88" s="373"/>
      <c r="H88" s="373"/>
      <c r="I88" s="373"/>
      <c r="J88" s="373"/>
      <c r="K88" s="373"/>
      <c r="L88" s="482"/>
      <c r="M88" s="483" t="s">
        <v>154</v>
      </c>
      <c r="N88" s="484"/>
      <c r="O88" s="484"/>
      <c r="P88" s="484"/>
      <c r="Q88" s="484"/>
      <c r="R88" s="484"/>
      <c r="S88" s="484"/>
      <c r="T88" s="484"/>
      <c r="U88" s="484"/>
      <c r="V88" s="484"/>
      <c r="W88" s="485"/>
      <c r="X88" s="21" t="s">
        <v>80</v>
      </c>
    </row>
    <row r="89" spans="1:34" ht="24.95" customHeight="1">
      <c r="A89" s="318" t="s">
        <v>141</v>
      </c>
      <c r="B89" s="319"/>
      <c r="C89" s="319"/>
      <c r="D89" s="319"/>
      <c r="E89" s="319"/>
      <c r="F89" s="319"/>
      <c r="G89" s="319"/>
      <c r="H89" s="319"/>
      <c r="I89" s="319"/>
      <c r="J89" s="319"/>
      <c r="K89" s="319"/>
      <c r="L89" s="319"/>
      <c r="M89" s="486" t="s">
        <v>139</v>
      </c>
      <c r="N89" s="329"/>
      <c r="O89" s="329"/>
      <c r="P89" s="329"/>
      <c r="Q89" s="329"/>
      <c r="R89" s="329"/>
      <c r="S89" s="329"/>
      <c r="T89" s="329"/>
      <c r="U89" s="329"/>
      <c r="V89" s="329"/>
      <c r="W89" s="487"/>
      <c r="X89" s="21" t="s">
        <v>80</v>
      </c>
    </row>
    <row r="90" spans="1:34" ht="24.95" customHeight="1">
      <c r="A90" s="334" t="s">
        <v>191</v>
      </c>
      <c r="B90" s="335"/>
      <c r="C90" s="335"/>
      <c r="D90" s="335"/>
      <c r="E90" s="335"/>
      <c r="F90" s="335"/>
      <c r="G90" s="335"/>
      <c r="H90" s="335"/>
      <c r="I90" s="335"/>
      <c r="J90" s="335"/>
      <c r="K90" s="335"/>
      <c r="L90" s="335"/>
      <c r="M90" s="492" t="s">
        <v>195</v>
      </c>
      <c r="N90" s="493"/>
      <c r="O90" s="493"/>
      <c r="P90" s="493"/>
      <c r="Q90" s="493"/>
      <c r="R90" s="493"/>
      <c r="S90" s="493"/>
      <c r="T90" s="493"/>
      <c r="U90" s="493"/>
      <c r="V90" s="493"/>
      <c r="W90" s="494"/>
      <c r="X90" s="21" t="s">
        <v>80</v>
      </c>
    </row>
    <row r="91" spans="1:34" ht="24.95" customHeight="1">
      <c r="A91" s="334" t="s">
        <v>192</v>
      </c>
      <c r="B91" s="335"/>
      <c r="C91" s="335"/>
      <c r="D91" s="335"/>
      <c r="E91" s="335"/>
      <c r="F91" s="335"/>
      <c r="G91" s="335"/>
      <c r="H91" s="335"/>
      <c r="I91" s="335"/>
      <c r="J91" s="335"/>
      <c r="K91" s="335"/>
      <c r="L91" s="335"/>
      <c r="M91" s="492" t="s">
        <v>196</v>
      </c>
      <c r="N91" s="493"/>
      <c r="O91" s="493"/>
      <c r="P91" s="493"/>
      <c r="Q91" s="493"/>
      <c r="R91" s="493"/>
      <c r="S91" s="493"/>
      <c r="T91" s="493"/>
      <c r="U91" s="493"/>
      <c r="V91" s="493"/>
      <c r="W91" s="494"/>
      <c r="X91" s="21" t="s">
        <v>80</v>
      </c>
    </row>
    <row r="92" spans="1:34" ht="24.95" customHeight="1">
      <c r="A92" s="316" t="s">
        <v>74</v>
      </c>
      <c r="B92" s="317"/>
      <c r="C92" s="317"/>
      <c r="D92" s="317"/>
      <c r="E92" s="317"/>
      <c r="F92" s="317"/>
      <c r="G92" s="317"/>
      <c r="H92" s="317"/>
      <c r="I92" s="317"/>
      <c r="J92" s="317"/>
      <c r="K92" s="317"/>
      <c r="L92" s="488"/>
      <c r="M92" s="486" t="s">
        <v>120</v>
      </c>
      <c r="N92" s="329"/>
      <c r="O92" s="329"/>
      <c r="P92" s="329"/>
      <c r="Q92" s="329"/>
      <c r="R92" s="329"/>
      <c r="S92" s="329"/>
      <c r="T92" s="329"/>
      <c r="U92" s="329"/>
      <c r="V92" s="329"/>
      <c r="W92" s="487"/>
      <c r="X92" s="21" t="s">
        <v>80</v>
      </c>
    </row>
    <row r="93" spans="1:34" ht="24.95" customHeight="1">
      <c r="A93" s="318" t="s">
        <v>140</v>
      </c>
      <c r="B93" s="319"/>
      <c r="C93" s="319"/>
      <c r="D93" s="319"/>
      <c r="E93" s="319"/>
      <c r="F93" s="319"/>
      <c r="G93" s="319"/>
      <c r="H93" s="319"/>
      <c r="I93" s="319"/>
      <c r="J93" s="319"/>
      <c r="K93" s="319"/>
      <c r="L93" s="319"/>
      <c r="M93" s="495" t="s">
        <v>121</v>
      </c>
      <c r="N93" s="496"/>
      <c r="O93" s="496"/>
      <c r="P93" s="496"/>
      <c r="Q93" s="496"/>
      <c r="R93" s="496"/>
      <c r="S93" s="496"/>
      <c r="T93" s="496"/>
      <c r="U93" s="496"/>
      <c r="V93" s="496"/>
      <c r="W93" s="497"/>
      <c r="X93" s="21" t="s">
        <v>80</v>
      </c>
    </row>
    <row r="94" spans="1:34" ht="24.95" customHeight="1">
      <c r="A94" s="318" t="s">
        <v>188</v>
      </c>
      <c r="B94" s="319"/>
      <c r="C94" s="319"/>
      <c r="D94" s="319"/>
      <c r="E94" s="319"/>
      <c r="F94" s="319"/>
      <c r="G94" s="319"/>
      <c r="H94" s="319"/>
      <c r="I94" s="319"/>
      <c r="J94" s="319"/>
      <c r="K94" s="319"/>
      <c r="L94" s="319"/>
      <c r="M94" s="486" t="s">
        <v>194</v>
      </c>
      <c r="N94" s="329"/>
      <c r="O94" s="329"/>
      <c r="P94" s="329"/>
      <c r="Q94" s="329"/>
      <c r="R94" s="329"/>
      <c r="S94" s="329"/>
      <c r="T94" s="329"/>
      <c r="U94" s="329"/>
      <c r="V94" s="329"/>
      <c r="W94" s="487"/>
      <c r="X94" s="21" t="s">
        <v>80</v>
      </c>
    </row>
    <row r="95" spans="1:34" ht="24.95" customHeight="1" thickBot="1">
      <c r="A95" s="318" t="s">
        <v>189</v>
      </c>
      <c r="B95" s="319"/>
      <c r="C95" s="319"/>
      <c r="D95" s="319"/>
      <c r="E95" s="319"/>
      <c r="F95" s="319"/>
      <c r="G95" s="319"/>
      <c r="H95" s="319"/>
      <c r="I95" s="319"/>
      <c r="J95" s="319"/>
      <c r="K95" s="319"/>
      <c r="L95" s="319"/>
      <c r="M95" s="489" t="s">
        <v>194</v>
      </c>
      <c r="N95" s="490"/>
      <c r="O95" s="490"/>
      <c r="P95" s="490"/>
      <c r="Q95" s="490"/>
      <c r="R95" s="490"/>
      <c r="S95" s="490"/>
      <c r="T95" s="490"/>
      <c r="U95" s="490"/>
      <c r="V95" s="490"/>
      <c r="W95" s="491"/>
      <c r="X95" s="21" t="s">
        <v>80</v>
      </c>
    </row>
    <row r="96" spans="1:34" ht="24.75" customHeight="1" thickTop="1"/>
  </sheetData>
  <autoFilter ref="A59:AH59" xr:uid="{00000000-0001-0000-0100-000000000000}">
    <filterColumn colId="0" showButton="0"/>
    <filterColumn colId="1" showButton="0"/>
    <filterColumn colId="2" showButton="0"/>
    <filterColumn colId="3" showButton="0"/>
    <filterColumn colId="5" showButton="0"/>
    <filterColumn colId="6" showButton="0"/>
    <filterColumn colId="7" showButton="0"/>
    <filterColumn colId="8" showButton="0"/>
    <filterColumn colId="9" showButton="0"/>
    <filterColumn colId="10" showButton="0"/>
    <filterColumn colId="12" showButton="0"/>
    <filterColumn colId="14" showButton="0"/>
    <filterColumn colId="15" showButton="0"/>
    <filterColumn colId="17" showButton="0"/>
    <filterColumn colId="19" showButton="0"/>
    <filterColumn colId="21" showButton="0"/>
  </autoFilter>
  <mergeCells count="445">
    <mergeCell ref="A92:L92"/>
    <mergeCell ref="M92:W92"/>
    <mergeCell ref="A95:L95"/>
    <mergeCell ref="M95:W95"/>
    <mergeCell ref="A90:L90"/>
    <mergeCell ref="M90:W90"/>
    <mergeCell ref="A91:L91"/>
    <mergeCell ref="M91:W91"/>
    <mergeCell ref="A93:L93"/>
    <mergeCell ref="M93:W93"/>
    <mergeCell ref="A94:L94"/>
    <mergeCell ref="M94:W94"/>
    <mergeCell ref="V87:W87"/>
    <mergeCell ref="A88:L88"/>
    <mergeCell ref="M88:W88"/>
    <mergeCell ref="A89:L89"/>
    <mergeCell ref="M89:W89"/>
    <mergeCell ref="A87:E87"/>
    <mergeCell ref="F87:L87"/>
    <mergeCell ref="M87:N87"/>
    <mergeCell ref="O87:Q87"/>
    <mergeCell ref="R87:S87"/>
    <mergeCell ref="T87:U87"/>
    <mergeCell ref="V85:W85"/>
    <mergeCell ref="A86:E86"/>
    <mergeCell ref="F86:L86"/>
    <mergeCell ref="M86:N86"/>
    <mergeCell ref="O86:Q86"/>
    <mergeCell ref="R86:S86"/>
    <mergeCell ref="T86:U86"/>
    <mergeCell ref="V86:W86"/>
    <mergeCell ref="A85:E85"/>
    <mergeCell ref="F85:L85"/>
    <mergeCell ref="M85:N85"/>
    <mergeCell ref="O85:Q85"/>
    <mergeCell ref="R85:S85"/>
    <mergeCell ref="T85:U85"/>
    <mergeCell ref="A84:E84"/>
    <mergeCell ref="F84:L84"/>
    <mergeCell ref="M84:N84"/>
    <mergeCell ref="O84:Q84"/>
    <mergeCell ref="R84:S84"/>
    <mergeCell ref="T84:U84"/>
    <mergeCell ref="V84:W84"/>
    <mergeCell ref="V82:W82"/>
    <mergeCell ref="A83:E83"/>
    <mergeCell ref="F83:L83"/>
    <mergeCell ref="M83:N83"/>
    <mergeCell ref="O83:Q83"/>
    <mergeCell ref="R83:S83"/>
    <mergeCell ref="T83:U83"/>
    <mergeCell ref="V83:W83"/>
    <mergeCell ref="A82:E82"/>
    <mergeCell ref="F82:L82"/>
    <mergeCell ref="M82:N82"/>
    <mergeCell ref="O82:Q82"/>
    <mergeCell ref="R82:S82"/>
    <mergeCell ref="T82:U82"/>
    <mergeCell ref="V80:W80"/>
    <mergeCell ref="A81:L81"/>
    <mergeCell ref="M81:N81"/>
    <mergeCell ref="O81:Q81"/>
    <mergeCell ref="R81:S81"/>
    <mergeCell ref="T81:U81"/>
    <mergeCell ref="V81:W81"/>
    <mergeCell ref="A80:E80"/>
    <mergeCell ref="F80:L80"/>
    <mergeCell ref="M80:N80"/>
    <mergeCell ref="O80:Q80"/>
    <mergeCell ref="R80:S80"/>
    <mergeCell ref="T80:U80"/>
    <mergeCell ref="V78:W78"/>
    <mergeCell ref="A79:E79"/>
    <mergeCell ref="F79:L79"/>
    <mergeCell ref="M79:N79"/>
    <mergeCell ref="O79:Q79"/>
    <mergeCell ref="R79:S79"/>
    <mergeCell ref="T79:U79"/>
    <mergeCell ref="V79:W79"/>
    <mergeCell ref="A78:E78"/>
    <mergeCell ref="F78:L78"/>
    <mergeCell ref="M78:N78"/>
    <mergeCell ref="O78:Q78"/>
    <mergeCell ref="R78:S78"/>
    <mergeCell ref="T78:U78"/>
    <mergeCell ref="V76:W76"/>
    <mergeCell ref="A77:E77"/>
    <mergeCell ref="F77:L77"/>
    <mergeCell ref="M77:N77"/>
    <mergeCell ref="O77:Q77"/>
    <mergeCell ref="R77:S77"/>
    <mergeCell ref="T77:U77"/>
    <mergeCell ref="V77:W77"/>
    <mergeCell ref="A76:E76"/>
    <mergeCell ref="F76:L76"/>
    <mergeCell ref="M76:N76"/>
    <mergeCell ref="O76:Q76"/>
    <mergeCell ref="R76:S76"/>
    <mergeCell ref="T76:U76"/>
    <mergeCell ref="V74:W74"/>
    <mergeCell ref="A75:E75"/>
    <mergeCell ref="F75:L75"/>
    <mergeCell ref="M75:N75"/>
    <mergeCell ref="O75:Q75"/>
    <mergeCell ref="R75:S75"/>
    <mergeCell ref="T75:U75"/>
    <mergeCell ref="V75:W75"/>
    <mergeCell ref="A74:E74"/>
    <mergeCell ref="F74:L74"/>
    <mergeCell ref="M74:N74"/>
    <mergeCell ref="O74:Q74"/>
    <mergeCell ref="R74:S74"/>
    <mergeCell ref="T74:U74"/>
    <mergeCell ref="V72:W72"/>
    <mergeCell ref="A73:E73"/>
    <mergeCell ref="F73:L73"/>
    <mergeCell ref="M73:N73"/>
    <mergeCell ref="O73:Q73"/>
    <mergeCell ref="R73:S73"/>
    <mergeCell ref="T73:U73"/>
    <mergeCell ref="V73:W73"/>
    <mergeCell ref="A72:E72"/>
    <mergeCell ref="F72:L72"/>
    <mergeCell ref="M72:N72"/>
    <mergeCell ref="O72:Q72"/>
    <mergeCell ref="R72:S72"/>
    <mergeCell ref="T72:U72"/>
    <mergeCell ref="V70:W70"/>
    <mergeCell ref="A71:E71"/>
    <mergeCell ref="F71:L71"/>
    <mergeCell ref="M71:N71"/>
    <mergeCell ref="O71:Q71"/>
    <mergeCell ref="R71:S71"/>
    <mergeCell ref="T71:U71"/>
    <mergeCell ref="V71:W71"/>
    <mergeCell ref="A70:E70"/>
    <mergeCell ref="F70:L70"/>
    <mergeCell ref="M70:N70"/>
    <mergeCell ref="O70:Q70"/>
    <mergeCell ref="R70:S70"/>
    <mergeCell ref="T70:U70"/>
    <mergeCell ref="F69:L69"/>
    <mergeCell ref="M69:N69"/>
    <mergeCell ref="O69:Q69"/>
    <mergeCell ref="R69:S69"/>
    <mergeCell ref="T69:U69"/>
    <mergeCell ref="V69:W69"/>
    <mergeCell ref="V67:W67"/>
    <mergeCell ref="F68:L68"/>
    <mergeCell ref="M68:N68"/>
    <mergeCell ref="O68:Q68"/>
    <mergeCell ref="R68:S68"/>
    <mergeCell ref="T68:U68"/>
    <mergeCell ref="V68:W68"/>
    <mergeCell ref="A67:E67"/>
    <mergeCell ref="F67:L67"/>
    <mergeCell ref="M67:N67"/>
    <mergeCell ref="O67:Q67"/>
    <mergeCell ref="R67:S67"/>
    <mergeCell ref="T67:U67"/>
    <mergeCell ref="F66:L66"/>
    <mergeCell ref="M66:N66"/>
    <mergeCell ref="O66:Q66"/>
    <mergeCell ref="R66:S66"/>
    <mergeCell ref="T66:U66"/>
    <mergeCell ref="V66:W66"/>
    <mergeCell ref="F65:L65"/>
    <mergeCell ref="M65:N65"/>
    <mergeCell ref="O65:Q65"/>
    <mergeCell ref="R65:S65"/>
    <mergeCell ref="T65:U65"/>
    <mergeCell ref="V65:W65"/>
    <mergeCell ref="F64:L64"/>
    <mergeCell ref="M64:N64"/>
    <mergeCell ref="O64:Q64"/>
    <mergeCell ref="R64:S64"/>
    <mergeCell ref="T64:U64"/>
    <mergeCell ref="V64:W64"/>
    <mergeCell ref="V62:W62"/>
    <mergeCell ref="F63:L63"/>
    <mergeCell ref="M63:N63"/>
    <mergeCell ref="O63:Q63"/>
    <mergeCell ref="R63:S63"/>
    <mergeCell ref="T63:U63"/>
    <mergeCell ref="V63:W63"/>
    <mergeCell ref="V60:W60"/>
    <mergeCell ref="F61:L61"/>
    <mergeCell ref="M61:N61"/>
    <mergeCell ref="O61:Q61"/>
    <mergeCell ref="R61:S61"/>
    <mergeCell ref="T61:U61"/>
    <mergeCell ref="V61:W61"/>
    <mergeCell ref="F60:L60"/>
    <mergeCell ref="M60:N60"/>
    <mergeCell ref="O60:Q60"/>
    <mergeCell ref="R60:S60"/>
    <mergeCell ref="T60:U60"/>
    <mergeCell ref="F62:L62"/>
    <mergeCell ref="M62:N62"/>
    <mergeCell ref="O62:Q62"/>
    <mergeCell ref="R62:S62"/>
    <mergeCell ref="T62:U62"/>
    <mergeCell ref="A56:E59"/>
    <mergeCell ref="F56:L59"/>
    <mergeCell ref="M56:N59"/>
    <mergeCell ref="O56:W56"/>
    <mergeCell ref="X56:X59"/>
    <mergeCell ref="O57:Q59"/>
    <mergeCell ref="R57:W58"/>
    <mergeCell ref="R59:S59"/>
    <mergeCell ref="T59:U59"/>
    <mergeCell ref="V59:W59"/>
    <mergeCell ref="A50:L50"/>
    <mergeCell ref="M50:U50"/>
    <mergeCell ref="V50:X50"/>
    <mergeCell ref="A51:L51"/>
    <mergeCell ref="M51:X51"/>
    <mergeCell ref="A52:L52"/>
    <mergeCell ref="M52:X52"/>
    <mergeCell ref="A48:L48"/>
    <mergeCell ref="M48:U48"/>
    <mergeCell ref="V48:X48"/>
    <mergeCell ref="A49:L49"/>
    <mergeCell ref="M49:U49"/>
    <mergeCell ref="V49:X49"/>
    <mergeCell ref="A46:L46"/>
    <mergeCell ref="M46:U46"/>
    <mergeCell ref="V46:X46"/>
    <mergeCell ref="A47:L47"/>
    <mergeCell ref="M47:U47"/>
    <mergeCell ref="V47:X47"/>
    <mergeCell ref="A44:L44"/>
    <mergeCell ref="M44:U44"/>
    <mergeCell ref="V44:X44"/>
    <mergeCell ref="A45:L45"/>
    <mergeCell ref="M45:U45"/>
    <mergeCell ref="V45:X45"/>
    <mergeCell ref="A39:X39"/>
    <mergeCell ref="A42:L42"/>
    <mergeCell ref="M42:U42"/>
    <mergeCell ref="V42:X42"/>
    <mergeCell ref="A43:L43"/>
    <mergeCell ref="M43:U43"/>
    <mergeCell ref="V43:X43"/>
    <mergeCell ref="E38:H38"/>
    <mergeCell ref="I38:K38"/>
    <mergeCell ref="L38:O38"/>
    <mergeCell ref="P38:R38"/>
    <mergeCell ref="S38:U38"/>
    <mergeCell ref="V38:X38"/>
    <mergeCell ref="A34:D38"/>
    <mergeCell ref="E37:H37"/>
    <mergeCell ref="I37:K37"/>
    <mergeCell ref="L37:O37"/>
    <mergeCell ref="P37:R37"/>
    <mergeCell ref="S37:U37"/>
    <mergeCell ref="V37:X37"/>
    <mergeCell ref="V34:X34"/>
    <mergeCell ref="E35:H35"/>
    <mergeCell ref="I35:K35"/>
    <mergeCell ref="L35:O35"/>
    <mergeCell ref="S36:U36"/>
    <mergeCell ref="V36:X36"/>
    <mergeCell ref="P35:R35"/>
    <mergeCell ref="S35:U35"/>
    <mergeCell ref="V35:X35"/>
    <mergeCell ref="E34:H34"/>
    <mergeCell ref="I34:K34"/>
    <mergeCell ref="L34:O34"/>
    <mergeCell ref="P34:R34"/>
    <mergeCell ref="S34:U34"/>
    <mergeCell ref="E36:H36"/>
    <mergeCell ref="I36:K36"/>
    <mergeCell ref="L36:O36"/>
    <mergeCell ref="P36:R36"/>
    <mergeCell ref="V33:X33"/>
    <mergeCell ref="S31:U31"/>
    <mergeCell ref="V31:X31"/>
    <mergeCell ref="E32:H32"/>
    <mergeCell ref="I32:K32"/>
    <mergeCell ref="L32:O32"/>
    <mergeCell ref="P32:R32"/>
    <mergeCell ref="S32:U32"/>
    <mergeCell ref="V32:X32"/>
    <mergeCell ref="A29:D33"/>
    <mergeCell ref="E29:H29"/>
    <mergeCell ref="I29:K29"/>
    <mergeCell ref="L29:O29"/>
    <mergeCell ref="P29:R29"/>
    <mergeCell ref="S29:U29"/>
    <mergeCell ref="E31:H31"/>
    <mergeCell ref="I31:K31"/>
    <mergeCell ref="L31:O31"/>
    <mergeCell ref="P31:R31"/>
    <mergeCell ref="E33:H33"/>
    <mergeCell ref="I33:K33"/>
    <mergeCell ref="L33:O33"/>
    <mergeCell ref="P33:R33"/>
    <mergeCell ref="S33:U33"/>
    <mergeCell ref="V26:X26"/>
    <mergeCell ref="E27:H27"/>
    <mergeCell ref="I27:K27"/>
    <mergeCell ref="L27:O27"/>
    <mergeCell ref="P27:R27"/>
    <mergeCell ref="S27:U27"/>
    <mergeCell ref="V27:X27"/>
    <mergeCell ref="V29:X29"/>
    <mergeCell ref="E30:H30"/>
    <mergeCell ref="I30:K30"/>
    <mergeCell ref="L30:O30"/>
    <mergeCell ref="P30:R30"/>
    <mergeCell ref="S30:U30"/>
    <mergeCell ref="V30:X30"/>
    <mergeCell ref="V24:X24"/>
    <mergeCell ref="E25:H25"/>
    <mergeCell ref="I25:K25"/>
    <mergeCell ref="L25:O25"/>
    <mergeCell ref="P25:R25"/>
    <mergeCell ref="S25:U25"/>
    <mergeCell ref="V25:X25"/>
    <mergeCell ref="A24:D28"/>
    <mergeCell ref="E24:H24"/>
    <mergeCell ref="I24:K24"/>
    <mergeCell ref="L24:O24"/>
    <mergeCell ref="P24:R24"/>
    <mergeCell ref="S24:U24"/>
    <mergeCell ref="E26:H26"/>
    <mergeCell ref="I26:K26"/>
    <mergeCell ref="L26:O26"/>
    <mergeCell ref="P26:R26"/>
    <mergeCell ref="E28:H28"/>
    <mergeCell ref="I28:K28"/>
    <mergeCell ref="L28:O28"/>
    <mergeCell ref="P28:R28"/>
    <mergeCell ref="S28:U28"/>
    <mergeCell ref="V28:X28"/>
    <mergeCell ref="S26:U26"/>
    <mergeCell ref="V23:X23"/>
    <mergeCell ref="S21:U21"/>
    <mergeCell ref="V21:X21"/>
    <mergeCell ref="E22:H22"/>
    <mergeCell ref="I22:K22"/>
    <mergeCell ref="L22:O22"/>
    <mergeCell ref="P22:R22"/>
    <mergeCell ref="S22:U22"/>
    <mergeCell ref="V22:X22"/>
    <mergeCell ref="A19:D23"/>
    <mergeCell ref="E19:H19"/>
    <mergeCell ref="I19:K19"/>
    <mergeCell ref="L19:O19"/>
    <mergeCell ref="P19:R19"/>
    <mergeCell ref="S19:U19"/>
    <mergeCell ref="E21:H21"/>
    <mergeCell ref="I21:K21"/>
    <mergeCell ref="L21:O21"/>
    <mergeCell ref="P21:R21"/>
    <mergeCell ref="E23:H23"/>
    <mergeCell ref="I23:K23"/>
    <mergeCell ref="L23:O23"/>
    <mergeCell ref="P23:R23"/>
    <mergeCell ref="S23:U23"/>
    <mergeCell ref="V16:X16"/>
    <mergeCell ref="E17:H17"/>
    <mergeCell ref="I17:K17"/>
    <mergeCell ref="L17:O17"/>
    <mergeCell ref="P17:R17"/>
    <mergeCell ref="S17:U17"/>
    <mergeCell ref="V17:X17"/>
    <mergeCell ref="V19:X19"/>
    <mergeCell ref="E20:H20"/>
    <mergeCell ref="I20:K20"/>
    <mergeCell ref="L20:O20"/>
    <mergeCell ref="P20:R20"/>
    <mergeCell ref="S20:U20"/>
    <mergeCell ref="V20:X20"/>
    <mergeCell ref="V14:X14"/>
    <mergeCell ref="E15:H15"/>
    <mergeCell ref="I15:K15"/>
    <mergeCell ref="L15:O15"/>
    <mergeCell ref="P15:R15"/>
    <mergeCell ref="S15:U15"/>
    <mergeCell ref="V15:X15"/>
    <mergeCell ref="A14:D18"/>
    <mergeCell ref="E14:H14"/>
    <mergeCell ref="I14:K14"/>
    <mergeCell ref="L14:O14"/>
    <mergeCell ref="P14:R14"/>
    <mergeCell ref="S14:U14"/>
    <mergeCell ref="E16:H16"/>
    <mergeCell ref="I16:K16"/>
    <mergeCell ref="L16:O16"/>
    <mergeCell ref="P16:R16"/>
    <mergeCell ref="E18:H18"/>
    <mergeCell ref="I18:K18"/>
    <mergeCell ref="L18:O18"/>
    <mergeCell ref="P18:R18"/>
    <mergeCell ref="S18:U18"/>
    <mergeCell ref="V18:X18"/>
    <mergeCell ref="S16:U16"/>
    <mergeCell ref="E13:H13"/>
    <mergeCell ref="I13:K13"/>
    <mergeCell ref="L13:O13"/>
    <mergeCell ref="P13:R13"/>
    <mergeCell ref="S13:U13"/>
    <mergeCell ref="V13:X13"/>
    <mergeCell ref="E12:H12"/>
    <mergeCell ref="I12:K12"/>
    <mergeCell ref="L12:O12"/>
    <mergeCell ref="P12:R12"/>
    <mergeCell ref="S12:U12"/>
    <mergeCell ref="V12:X12"/>
    <mergeCell ref="L11:O11"/>
    <mergeCell ref="P11:R11"/>
    <mergeCell ref="S11:U11"/>
    <mergeCell ref="V11:X11"/>
    <mergeCell ref="E10:H10"/>
    <mergeCell ref="I10:K10"/>
    <mergeCell ref="L10:O10"/>
    <mergeCell ref="P10:R10"/>
    <mergeCell ref="S10:U10"/>
    <mergeCell ref="V10:X10"/>
    <mergeCell ref="A65:E65"/>
    <mergeCell ref="A66:E66"/>
    <mergeCell ref="I1:M1"/>
    <mergeCell ref="S1:U1"/>
    <mergeCell ref="V1:X1"/>
    <mergeCell ref="A2:G2"/>
    <mergeCell ref="S2:X2"/>
    <mergeCell ref="A7:D8"/>
    <mergeCell ref="E7:H8"/>
    <mergeCell ref="I7:K8"/>
    <mergeCell ref="L7:O8"/>
    <mergeCell ref="P7:X7"/>
    <mergeCell ref="P8:R8"/>
    <mergeCell ref="S8:U8"/>
    <mergeCell ref="V8:X8"/>
    <mergeCell ref="A9:D13"/>
    <mergeCell ref="E9:H9"/>
    <mergeCell ref="I9:K9"/>
    <mergeCell ref="L9:O9"/>
    <mergeCell ref="P9:R9"/>
    <mergeCell ref="S9:U9"/>
    <mergeCell ref="V9:X9"/>
    <mergeCell ref="E11:H11"/>
    <mergeCell ref="I11:K11"/>
  </mergeCells>
  <phoneticPr fontId="2"/>
  <dataValidations count="2">
    <dataValidation type="list" allowBlank="1" showInputMessage="1" showErrorMessage="1" sqref="V1" xr:uid="{562A2315-EE8C-424B-B0A4-150BBCED214D}">
      <formula1>$Z$2:$AG$2</formula1>
    </dataValidation>
    <dataValidation type="list" allowBlank="1" showInputMessage="1" showErrorMessage="1" sqref="X60:X95" xr:uid="{F57C8C25-F2A5-41A0-BE14-D56F94CC90B1}">
      <formula1>$Z$3:$AA$3</formula1>
    </dataValidation>
  </dataValidations>
  <printOptions horizontalCentered="1"/>
  <pageMargins left="0.19685039370078741" right="0.19685039370078741" top="0.19685039370078741" bottom="0.19685039370078741" header="0" footer="0"/>
  <pageSetup paperSize="9" scale="94" fitToHeight="0" orientation="portrait" horizontalDpi="300" verticalDpi="300" r:id="rId1"/>
  <rowBreaks count="2" manualBreakCount="2">
    <brk id="50" max="23" man="1"/>
    <brk id="81"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Ｈ27料金表(小規模)</vt:lpstr>
      <vt:lpstr>202406料金表(通常規模）</vt:lpstr>
      <vt:lpstr>202406料金表(大規模Ⅰ)</vt:lpstr>
      <vt:lpstr>202406料金表(大規模Ⅱ)</vt:lpstr>
      <vt:lpstr>'202406料金表(大規模Ⅰ)'!Print_Area</vt:lpstr>
      <vt:lpstr>'202406料金表(大規模Ⅱ)'!Print_Area</vt:lpstr>
      <vt:lpstr>'202406料金表(通常規模）'!Print_Area</vt:lpstr>
      <vt:lpstr>'Ｈ27料金表(小規模)'!Print_Area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理恵</dc:creator>
  <cp:lastModifiedBy>藤田　良一</cp:lastModifiedBy>
  <cp:lastPrinted>2024-09-27T02:43:08Z</cp:lastPrinted>
  <dcterms:created xsi:type="dcterms:W3CDTF">2016-09-14T08:25:25Z</dcterms:created>
  <dcterms:modified xsi:type="dcterms:W3CDTF">2024-09-27T04:50:46Z</dcterms:modified>
</cp:coreProperties>
</file>